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10"/>
  <workbookPr/>
  <mc:AlternateContent xmlns:mc="http://schemas.openxmlformats.org/markup-compatibility/2006">
    <mc:Choice Requires="x15">
      <x15ac:absPath xmlns:x15ac="http://schemas.microsoft.com/office/spreadsheetml/2010/11/ac" url="C:\Users\x16528609\Desktop\"/>
    </mc:Choice>
  </mc:AlternateContent>
  <xr:revisionPtr revIDLastSave="0" documentId="8_{79C9438D-854C-470A-840C-90B8309BD668}" xr6:coauthVersionLast="47" xr6:coauthVersionMax="47" xr10:uidLastSave="{00000000-0000-0000-0000-000000000000}"/>
  <bookViews>
    <workbookView xWindow="0" yWindow="0" windowWidth="28800" windowHeight="1221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8" i="1" l="1"/>
  <c r="H28" i="1"/>
  <c r="I27" i="1"/>
  <c r="H27" i="1"/>
  <c r="I26" i="1"/>
  <c r="H26" i="1"/>
  <c r="I25" i="1"/>
  <c r="H25" i="1"/>
  <c r="I24" i="1"/>
  <c r="H24" i="1"/>
  <c r="I23" i="1"/>
  <c r="H23" i="1"/>
  <c r="I22" i="1"/>
  <c r="H22" i="1"/>
  <c r="I21" i="1"/>
  <c r="H21" i="1"/>
  <c r="I20" i="1"/>
  <c r="H20" i="1"/>
  <c r="I19" i="1"/>
  <c r="H19" i="1"/>
  <c r="I18" i="1"/>
  <c r="H18" i="1"/>
  <c r="I17" i="1"/>
  <c r="H17" i="1"/>
  <c r="F13" i="1"/>
  <c r="H13" i="1" s="1"/>
  <c r="F12" i="1"/>
  <c r="H12" i="1" s="1"/>
  <c r="F11" i="1"/>
  <c r="H11" i="1" s="1"/>
  <c r="F10" i="1"/>
  <c r="H10" i="1" s="1"/>
  <c r="F9" i="1"/>
  <c r="H9" i="1" s="1"/>
  <c r="F8" i="1"/>
  <c r="H8" i="1" s="1"/>
  <c r="F7" i="1"/>
  <c r="H7" i="1" s="1"/>
  <c r="F6" i="1"/>
  <c r="H6" i="1" s="1"/>
  <c r="F5" i="1"/>
  <c r="H5" i="1" s="1"/>
  <c r="F4" i="1"/>
  <c r="H4" i="1" s="1"/>
</calcChain>
</file>

<file path=xl/sharedStrings.xml><?xml version="1.0" encoding="utf-8"?>
<sst xmlns="http://schemas.openxmlformats.org/spreadsheetml/2006/main" count="96" uniqueCount="67">
  <si>
    <t xml:space="preserve">ESTIMATIVA DE CUSTOS - TAXA DE EXPEDIENTE (ANÁLISE DE INTERVENÇÃO AMBIENTAL) </t>
  </si>
  <si>
    <t>Código</t>
  </si>
  <si>
    <t>Especificação</t>
  </si>
  <si>
    <t>Unidade</t>
  </si>
  <si>
    <t>Cálculo</t>
  </si>
  <si>
    <t>Quantidade Calculo</t>
  </si>
  <si>
    <t>Quantidade</t>
  </si>
  <si>
    <t>Valor</t>
  </si>
  <si>
    <t>7.24.1</t>
  </si>
  <si>
    <t>Supressão de cobertura vegetal nativa, com ou sem destoca, para uso alternativo do solo</t>
  </si>
  <si>
    <t>hectare</t>
  </si>
  <si>
    <t>124 Ufemgs + 1 Ufemg por hectare</t>
  </si>
  <si>
    <t>7.24.2</t>
  </si>
  <si>
    <t>Intervenção com supressão de cobertura vegetal nativa em áreas de preservação permanente – APP</t>
  </si>
  <si>
    <t>7.24.3</t>
  </si>
  <si>
    <t>Destoca em área remanescente de supressão de vegetação nativa</t>
  </si>
  <si>
    <t>Valor/árvore
(ano 2025)</t>
  </si>
  <si>
    <t>7.24.4</t>
  </si>
  <si>
    <t>Corte ou aproveitamento de árvores isoladas nativas vivas</t>
  </si>
  <si>
    <t>7.24.5</t>
  </si>
  <si>
    <t>Análise e vistoria de plano de manejo sustentável da vegetação nativa</t>
  </si>
  <si>
    <t>124 Ufemgs + 1 Ufemg por hectare ou fração</t>
  </si>
  <si>
    <t>7.24.6</t>
  </si>
  <si>
    <t>Intervenção em área de preservação permanente – APP – sem supressão de cobertura vegetal nativa</t>
  </si>
  <si>
    <t>124 Ufemgs + 30 Ufemgs por hectare ou fração</t>
  </si>
  <si>
    <t>Valor Ufemg 
(ano 2025)</t>
  </si>
  <si>
    <t>7.24.7</t>
  </si>
  <si>
    <t>Supressão de maciço florestal de origem plantada com presença de sub-bosque nativo com rendimento lenhoso</t>
  </si>
  <si>
    <t>7.24.8</t>
  </si>
  <si>
    <t>Supressão de maciço florestal de origem plantada localizado em APP</t>
  </si>
  <si>
    <t>7.24.9</t>
  </si>
  <si>
    <t>Aproveitamento de material lenhoso</t>
  </si>
  <si>
    <t>m³</t>
  </si>
  <si>
    <t>124 Ufemgs + 1 Ufemg por metro cúbico</t>
  </si>
  <si>
    <t>7.24.13</t>
  </si>
  <si>
    <t>Prorrogação de prazo de validade do Daia</t>
  </si>
  <si>
    <t>ESTIMATIVA - TAXA FLORESTAL E REPOSIÇÃO FLORESTAL</t>
  </si>
  <si>
    <t>Ufemg</t>
  </si>
  <si>
    <t>Árvore / Unidade</t>
  </si>
  <si>
    <t>Taxa Florestal</t>
  </si>
  <si>
    <t>Valor reposição</t>
  </si>
  <si>
    <t>1.00</t>
  </si>
  <si>
    <t>Lenha de floresta plantada</t>
  </si>
  <si>
    <t>1.01</t>
  </si>
  <si>
    <t>Lenha de floresta nativa sob manejo sustentável</t>
  </si>
  <si>
    <t>1.02</t>
  </si>
  <si>
    <t>Lenha de floresta nativa</t>
  </si>
  <si>
    <t>2.00</t>
  </si>
  <si>
    <t>Madeira de floresta plantada</t>
  </si>
  <si>
    <t>2.01</t>
  </si>
  <si>
    <t>Madeira de floresta nativa sob manejo sustentável</t>
  </si>
  <si>
    <t>2.02</t>
  </si>
  <si>
    <t>Madeira de floresta nativa</t>
  </si>
  <si>
    <t>3.00</t>
  </si>
  <si>
    <t>Carvão vegetal de floresta plantada</t>
  </si>
  <si>
    <t>3.01</t>
  </si>
  <si>
    <t>Carvão vegetal de floresta nativa sob manejo sustentável</t>
  </si>
  <si>
    <t>3.02</t>
  </si>
  <si>
    <t>Carvão vegetal de floresta nativa</t>
  </si>
  <si>
    <t>4.00</t>
  </si>
  <si>
    <t>Produtos não madeireiros de floresta plantada</t>
  </si>
  <si>
    <t>kg</t>
  </si>
  <si>
    <t>4.01</t>
  </si>
  <si>
    <t>Produtos não madeireiros de floresta nativa sob manejo sustentável</t>
  </si>
  <si>
    <t>4.02</t>
  </si>
  <si>
    <t>Produtos não madeireiros de floresta nativa</t>
  </si>
  <si>
    <t>Conforme Resolução SEF RESOLUÇÃO Nº 5.850, DE 28 DE NOVEMBRO DE 2024, o valor da UFEMG para o exercício de 2025 será de R$ 5,5310. (cinco reais e cinco mil trezentos e dez décimos de milésimos)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</si>
</sst>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R$&quot;\ #,##0.00"/>
    <numFmt numFmtId="165" formatCode="&quot;R$&quot;\ #,##0.0000"/>
  </numFmts>
  <fonts count="11">
    <font>
      <sz val="11"/>
      <color theme="1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3"/>
      <name val="Calibri"/>
      <family val="2"/>
      <scheme val="minor"/>
    </font>
    <font>
      <sz val="12"/>
      <color rgb="FF222222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scheme val="minor"/>
    </font>
    <font>
      <sz val="12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9EDF7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EEF4E8"/>
        <bgColor indexed="64"/>
      </patternFill>
    </fill>
    <fill>
      <patternFill patternType="solid">
        <fgColor rgb="FFFFFEF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 tint="0.49998474074526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ck">
        <color theme="4" tint="0.499984740745262"/>
      </bottom>
      <diagonal/>
    </border>
    <border>
      <left/>
      <right style="medium">
        <color indexed="64"/>
      </right>
      <top/>
      <bottom style="thick">
        <color theme="4" tint="0.499984740745262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left"/>
    </xf>
    <xf numFmtId="0" fontId="0" fillId="3" borderId="0" xfId="0" applyFill="1"/>
    <xf numFmtId="0" fontId="4" fillId="5" borderId="5" xfId="1" applyFont="1" applyFill="1" applyBorder="1" applyAlignment="1" applyProtection="1">
      <alignment horizontal="center" vertical="center" wrapText="1"/>
    </xf>
    <xf numFmtId="0" fontId="4" fillId="5" borderId="0" xfId="1" applyFont="1" applyFill="1" applyBorder="1" applyAlignment="1" applyProtection="1">
      <alignment horizontal="center" vertical="center" wrapText="1"/>
    </xf>
    <xf numFmtId="0" fontId="4" fillId="5" borderId="6" xfId="1" applyFont="1" applyFill="1" applyBorder="1" applyAlignment="1" applyProtection="1">
      <alignment horizontal="center" vertical="center" wrapText="1"/>
    </xf>
    <xf numFmtId="0" fontId="0" fillId="8" borderId="7" xfId="0" applyFill="1" applyBorder="1" applyAlignment="1">
      <alignment horizontal="center" vertical="center" wrapText="1"/>
    </xf>
    <xf numFmtId="0" fontId="5" fillId="6" borderId="9" xfId="0" applyFont="1" applyFill="1" applyBorder="1" applyAlignment="1">
      <alignment horizontal="center" vertical="center" wrapText="1"/>
    </xf>
    <xf numFmtId="0" fontId="5" fillId="6" borderId="10" xfId="0" applyFont="1" applyFill="1" applyBorder="1" applyAlignment="1">
      <alignment horizontal="lef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164" fontId="5" fillId="6" borderId="11" xfId="0" applyNumberFormat="1" applyFont="1" applyFill="1" applyBorder="1" applyAlignment="1">
      <alignment horizontal="center" vertical="center" wrapText="1"/>
    </xf>
    <xf numFmtId="0" fontId="7" fillId="6" borderId="9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left" vertical="center" wrapText="1"/>
    </xf>
    <xf numFmtId="0" fontId="7" fillId="6" borderId="10" xfId="0" applyFont="1" applyFill="1" applyBorder="1" applyAlignment="1">
      <alignment horizontal="center" vertical="center" wrapText="1"/>
    </xf>
    <xf numFmtId="0" fontId="7" fillId="6" borderId="10" xfId="0" applyFont="1" applyFill="1" applyBorder="1" applyAlignment="1">
      <alignment horizontal="center" vertical="center"/>
    </xf>
    <xf numFmtId="164" fontId="7" fillId="6" borderId="10" xfId="0" applyNumberFormat="1" applyFont="1" applyFill="1" applyBorder="1" applyAlignment="1">
      <alignment horizontal="center" vertical="center" wrapText="1"/>
    </xf>
    <xf numFmtId="164" fontId="7" fillId="6" borderId="11" xfId="0" applyNumberFormat="1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5" fillId="6" borderId="13" xfId="0" applyFont="1" applyFill="1" applyBorder="1" applyAlignment="1">
      <alignment horizontal="center" vertical="center" wrapText="1"/>
    </xf>
    <xf numFmtId="0" fontId="5" fillId="6" borderId="13" xfId="0" applyFont="1" applyFill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 wrapText="1"/>
    </xf>
    <xf numFmtId="164" fontId="5" fillId="6" borderId="16" xfId="0" applyNumberFormat="1" applyFont="1" applyFill="1" applyBorder="1" applyAlignment="1">
      <alignment horizontal="center" vertical="center" wrapText="1"/>
    </xf>
    <xf numFmtId="0" fontId="7" fillId="6" borderId="12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left" vertical="center" wrapText="1"/>
    </xf>
    <xf numFmtId="0" fontId="7" fillId="6" borderId="17" xfId="0" applyFont="1" applyFill="1" applyBorder="1" applyAlignment="1">
      <alignment horizontal="center" vertical="center" wrapText="1"/>
    </xf>
    <xf numFmtId="0" fontId="7" fillId="6" borderId="17" xfId="0" applyFont="1" applyFill="1" applyBorder="1" applyAlignment="1">
      <alignment horizontal="center" vertical="center"/>
    </xf>
    <xf numFmtId="164" fontId="7" fillId="6" borderId="17" xfId="0" applyNumberFormat="1" applyFont="1" applyFill="1" applyBorder="1" applyAlignment="1">
      <alignment horizontal="center" vertical="center" wrapText="1"/>
    </xf>
    <xf numFmtId="164" fontId="7" fillId="6" borderId="18" xfId="0" applyNumberFormat="1" applyFont="1" applyFill="1" applyBorder="1" applyAlignment="1">
      <alignment horizontal="center" vertical="center" wrapText="1"/>
    </xf>
    <xf numFmtId="0" fontId="7" fillId="6" borderId="15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left" vertical="center" wrapText="1"/>
    </xf>
    <xf numFmtId="0" fontId="7" fillId="6" borderId="13" xfId="0" applyFont="1" applyFill="1" applyBorder="1" applyAlignment="1">
      <alignment horizontal="center" vertical="center" wrapText="1"/>
    </xf>
    <xf numFmtId="0" fontId="7" fillId="6" borderId="13" xfId="0" applyFont="1" applyFill="1" applyBorder="1" applyAlignment="1">
      <alignment horizontal="center" vertical="center"/>
    </xf>
    <xf numFmtId="164" fontId="7" fillId="6" borderId="13" xfId="0" applyNumberFormat="1" applyFont="1" applyFill="1" applyBorder="1" applyAlignment="1">
      <alignment horizontal="center" vertical="center" wrapText="1"/>
    </xf>
    <xf numFmtId="164" fontId="7" fillId="6" borderId="16" xfId="0" applyNumberFormat="1" applyFont="1" applyFill="1" applyBorder="1" applyAlignment="1">
      <alignment horizontal="center" vertical="center" wrapText="1"/>
    </xf>
    <xf numFmtId="0" fontId="4" fillId="5" borderId="1" xfId="1" applyFont="1" applyFill="1" applyAlignment="1" applyProtection="1">
      <alignment horizontal="center" vertical="center" wrapText="1"/>
    </xf>
    <xf numFmtId="0" fontId="2" fillId="6" borderId="9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left" vertical="center"/>
    </xf>
    <xf numFmtId="0" fontId="9" fillId="6" borderId="10" xfId="0" applyFont="1" applyFill="1" applyBorder="1" applyAlignment="1">
      <alignment horizontal="center" vertical="center"/>
    </xf>
    <xf numFmtId="0" fontId="10" fillId="7" borderId="10" xfId="0" applyFont="1" applyFill="1" applyBorder="1" applyAlignment="1" applyProtection="1">
      <alignment horizontal="center" vertical="center"/>
      <protection locked="0"/>
    </xf>
    <xf numFmtId="164" fontId="9" fillId="6" borderId="10" xfId="0" applyNumberFormat="1" applyFont="1" applyFill="1" applyBorder="1" applyAlignment="1">
      <alignment horizontal="center" vertical="center"/>
    </xf>
    <xf numFmtId="164" fontId="9" fillId="6" borderId="11" xfId="0" applyNumberFormat="1" applyFont="1" applyFill="1" applyBorder="1" applyAlignment="1">
      <alignment horizontal="center" vertical="center"/>
    </xf>
    <xf numFmtId="165" fontId="0" fillId="8" borderId="8" xfId="0" applyNumberFormat="1" applyFill="1" applyBorder="1" applyAlignment="1">
      <alignment horizontal="center" vertical="center"/>
    </xf>
    <xf numFmtId="0" fontId="5" fillId="7" borderId="7" xfId="0" applyFont="1" applyFill="1" applyBorder="1" applyAlignment="1" applyProtection="1">
      <alignment horizontal="center" vertical="center" wrapText="1"/>
      <protection locked="0"/>
    </xf>
    <xf numFmtId="0" fontId="5" fillId="7" borderId="14" xfId="0" applyFont="1" applyFill="1" applyBorder="1" applyAlignment="1" applyProtection="1">
      <alignment horizontal="center" vertical="center" wrapText="1"/>
      <protection locked="0"/>
    </xf>
    <xf numFmtId="0" fontId="5" fillId="7" borderId="19" xfId="0" applyFont="1" applyFill="1" applyBorder="1" applyAlignment="1" applyProtection="1">
      <alignment horizontal="center" vertical="center" wrapText="1"/>
      <protection locked="0"/>
    </xf>
    <xf numFmtId="0" fontId="8" fillId="7" borderId="7" xfId="0" applyFont="1" applyFill="1" applyBorder="1" applyAlignment="1" applyProtection="1">
      <alignment horizontal="center" vertical="center" wrapText="1"/>
      <protection locked="0"/>
    </xf>
    <xf numFmtId="0" fontId="8" fillId="7" borderId="14" xfId="0" applyFont="1" applyFill="1" applyBorder="1" applyAlignment="1" applyProtection="1">
      <alignment horizontal="center" vertical="center" wrapText="1"/>
      <protection locked="0"/>
    </xf>
    <xf numFmtId="0" fontId="8" fillId="7" borderId="19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/>
    </xf>
    <xf numFmtId="0" fontId="3" fillId="4" borderId="3" xfId="0" applyFont="1" applyFill="1" applyBorder="1" applyAlignment="1">
      <alignment horizontal="center"/>
    </xf>
    <xf numFmtId="0" fontId="3" fillId="4" borderId="4" xfId="0" applyFont="1" applyFill="1" applyBorder="1" applyAlignment="1">
      <alignment horizontal="center"/>
    </xf>
  </cellXfs>
  <cellStyles count="2">
    <cellStyle name="Normal" xfId="0" builtinId="0"/>
    <cellStyle name="Título 2" xfId="1" builtinId="17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 style="medium">
          <color indexed="64"/>
        </left>
        <right style="medium">
          <color indexed="64"/>
        </right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center" vertical="center" textRotation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strike val="0"/>
        <outline val="0"/>
        <shadow val="0"/>
        <u val="none"/>
        <vertAlign val="baseline"/>
        <sz val="12"/>
        <color rgb="FF222222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222222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border outline="0">
        <bottom style="thick">
          <color theme="4" tint="0.499984740745262"/>
        </bottom>
      </border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>
          <fgColor indexed="64"/>
        </patternFill>
      </fill>
      <alignment horizontal="center" vertical="center" textRotation="0" wrapText="1" indent="0" justifyLastLine="0" shrinkToFit="0" readingOrder="0"/>
      <protection locked="1" hidden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3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64" formatCode="&quot;R$&quot;\ #,##0.00"/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fill>
        <patternFill patternType="solid">
          <fgColor indexed="64"/>
          <bgColor rgb="FFEEF4E8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0" formatCode="General"/>
      <fill>
        <patternFill patternType="solid">
          <fgColor indexed="64"/>
          <bgColor rgb="FFFFFFFF"/>
        </patternFill>
      </fill>
      <alignment horizontal="center" vertical="center" textRotation="0" wrapText="0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border diagonalUp="0" diagonalDown="0">
        <left/>
        <right/>
        <top style="thin">
          <color auto="1"/>
        </top>
        <bottom style="thin">
          <color auto="1"/>
        </bottom>
        <vertical/>
        <horizontal style="thin">
          <color auto="1"/>
        </horizontal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center" vertical="center" textRotation="0" wrapText="1" indent="0" justifyLastLine="0" shrinkToFit="0" readingOrder="0"/>
      <protection locked="1" hidden="0"/>
    </dxf>
    <dxf>
      <font>
        <strike val="0"/>
        <outline val="0"/>
        <shadow val="0"/>
        <u val="none"/>
        <vertAlign val="baseline"/>
        <sz val="12"/>
        <name val="Calibri"/>
        <scheme val="minor"/>
      </font>
      <fill>
        <patternFill patternType="solid">
          <fgColor indexed="64"/>
          <bgColor theme="0" tint="-4.9989318521683403E-2"/>
        </patternFill>
      </fill>
      <alignment horizontal="center" vertical="center" textRotation="0" wrapText="1" indent="0" justifyLastLine="0" shrinkToFit="0" readingOrder="0"/>
      <protection locked="1" hidden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2" displayName="Tabela2" ref="B16:I29" totalsRowShown="0" headerRowDxfId="19" dataDxfId="18" headerRowCellStyle="Título 2">
  <autoFilter ref="B16:I29" xr:uid="{00000000-0009-0000-0100-000001000000}"/>
  <tableColumns count="8">
    <tableColumn id="1" xr3:uid="{00000000-0010-0000-0000-000001000000}" name="Código" dataDxfId="17"/>
    <tableColumn id="2" xr3:uid="{00000000-0010-0000-0000-000002000000}" name="Especificação" dataDxfId="16"/>
    <tableColumn id="3" xr3:uid="{00000000-0010-0000-0000-000003000000}" name="Unidade" dataDxfId="15"/>
    <tableColumn id="4" xr3:uid="{00000000-0010-0000-0000-000004000000}" name="Ufemg" dataDxfId="14"/>
    <tableColumn id="7" xr3:uid="{00000000-0010-0000-0000-000007000000}" name="Árvore / Unidade" dataDxfId="13"/>
    <tableColumn id="6" xr3:uid="{00000000-0010-0000-0000-000006000000}" name="Quantidade" dataDxfId="12"/>
    <tableColumn id="8" xr3:uid="{00000000-0010-0000-0000-000008000000}" name="Taxa Florestal" dataDxfId="11">
      <calculatedColumnFormula>$K$10*G17*E17</calculatedColumnFormula>
    </tableColumn>
    <tableColumn id="9" xr3:uid="{00000000-0010-0000-0000-000009000000}" name="Valor reposição" dataDxfId="10">
      <calculatedColumnFormula>$K$7*G17*F17</calculatedColumnFormula>
    </tableColumn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5" displayName="Tabela5" ref="B3:H13" totalsRowShown="0" headerRowDxfId="9" dataDxfId="8" headerRowBorderDxfId="7" headerRowCellStyle="Título 2">
  <autoFilter ref="B3:H13" xr:uid="{00000000-0009-0000-0100-000002000000}"/>
  <tableColumns count="7">
    <tableColumn id="1" xr3:uid="{00000000-0010-0000-0100-000001000000}" name="Código" dataDxfId="6"/>
    <tableColumn id="2" xr3:uid="{00000000-0010-0000-0100-000002000000}" name="Especificação" dataDxfId="5"/>
    <tableColumn id="3" xr3:uid="{00000000-0010-0000-0100-000003000000}" name="Unidade" dataDxfId="4"/>
    <tableColumn id="4" xr3:uid="{00000000-0010-0000-0100-000004000000}" name="Cálculo" dataDxfId="3"/>
    <tableColumn id="5" xr3:uid="{00000000-0010-0000-0100-000005000000}" name="Quantidade Calculo" dataDxfId="2">
      <calculatedColumnFormula>IF(MOD(G4,1)=0,G4,G4-MOD(G4,1)+1)</calculatedColumnFormula>
    </tableColumn>
    <tableColumn id="6" xr3:uid="{00000000-0010-0000-0100-000006000000}" name="Quantidade" dataDxfId="1"/>
    <tableColumn id="7" xr3:uid="{00000000-0010-0000-0100-000007000000}" name="Valor" dataDxfId="0">
      <calculatedColumnFormula>IF(F4=0,0,124*$K$10+F4*$K$10)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7"/>
  <sheetViews>
    <sheetView tabSelected="1" workbookViewId="0">
      <selection activeCell="L7" sqref="L7"/>
    </sheetView>
  </sheetViews>
  <sheetFormatPr defaultRowHeight="15"/>
  <cols>
    <col min="2" max="2" width="11.7109375" customWidth="1"/>
    <col min="3" max="3" width="70.140625" customWidth="1"/>
    <col min="5" max="5" width="34.7109375" customWidth="1"/>
    <col min="6" max="6" width="17.5703125" hidden="1" customWidth="1"/>
    <col min="7" max="7" width="18.28515625" customWidth="1"/>
    <col min="8" max="8" width="16" customWidth="1"/>
    <col min="9" max="9" width="16.42578125" customWidth="1"/>
    <col min="11" max="11" width="12.28515625" bestFit="1" customWidth="1"/>
  </cols>
  <sheetData>
    <row r="1" spans="1:14" ht="15.75" thickBo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3"/>
    </row>
    <row r="2" spans="1:14" ht="15.75">
      <c r="A2" s="1"/>
      <c r="B2" s="51" t="s">
        <v>0</v>
      </c>
      <c r="C2" s="52"/>
      <c r="D2" s="52"/>
      <c r="E2" s="52"/>
      <c r="F2" s="52"/>
      <c r="G2" s="52"/>
      <c r="H2" s="53"/>
      <c r="I2" s="1"/>
      <c r="J2" s="1"/>
      <c r="K2" s="1"/>
      <c r="L2" s="1"/>
      <c r="M2" s="1"/>
      <c r="N2" s="3"/>
    </row>
    <row r="3" spans="1:14" ht="32.25" thickBot="1">
      <c r="A3" s="1"/>
      <c r="B3" s="4" t="s">
        <v>1</v>
      </c>
      <c r="C3" s="37" t="s">
        <v>2</v>
      </c>
      <c r="D3" s="37" t="s">
        <v>3</v>
      </c>
      <c r="E3" s="37" t="s">
        <v>4</v>
      </c>
      <c r="F3" s="37" t="s">
        <v>5</v>
      </c>
      <c r="G3" s="5" t="s">
        <v>6</v>
      </c>
      <c r="H3" s="6" t="s">
        <v>7</v>
      </c>
      <c r="I3" s="1"/>
      <c r="J3" s="1"/>
      <c r="K3" s="1"/>
      <c r="L3" s="1"/>
      <c r="M3" s="1"/>
      <c r="N3" s="3"/>
    </row>
    <row r="4" spans="1:14" ht="39" customHeight="1" thickTop="1">
      <c r="A4" s="1"/>
      <c r="B4" s="23" t="s">
        <v>8</v>
      </c>
      <c r="C4" s="21" t="s">
        <v>9</v>
      </c>
      <c r="D4" s="20" t="s">
        <v>10</v>
      </c>
      <c r="E4" s="21" t="s">
        <v>11</v>
      </c>
      <c r="F4" s="22">
        <f t="shared" ref="F4:F13" si="0">IF(MOD(G4,1)=0,G4,G4-MOD(G4,1)+1)</f>
        <v>0</v>
      </c>
      <c r="G4" s="45"/>
      <c r="H4" s="24">
        <f>IF(F4=0,0,124*$K$10+F4*$K$10)</f>
        <v>0</v>
      </c>
      <c r="I4" s="1"/>
      <c r="J4" s="1"/>
      <c r="K4" s="1"/>
      <c r="L4" s="1"/>
      <c r="M4" s="1"/>
      <c r="N4" s="3"/>
    </row>
    <row r="5" spans="1:14" ht="39" customHeight="1" thickBot="1">
      <c r="A5" s="1"/>
      <c r="B5" s="23" t="s">
        <v>12</v>
      </c>
      <c r="C5" s="21" t="s">
        <v>13</v>
      </c>
      <c r="D5" s="20" t="s">
        <v>10</v>
      </c>
      <c r="E5" s="21" t="s">
        <v>11</v>
      </c>
      <c r="F5" s="22">
        <f t="shared" si="0"/>
        <v>0</v>
      </c>
      <c r="G5" s="46"/>
      <c r="H5" s="24">
        <f>IF(F5=0,0,124*$K$10+F5*$K$10)</f>
        <v>0</v>
      </c>
      <c r="I5" s="1"/>
      <c r="J5" s="1"/>
      <c r="K5" s="1"/>
      <c r="L5" s="1"/>
      <c r="M5" s="1"/>
      <c r="N5" s="3"/>
    </row>
    <row r="6" spans="1:14" ht="39" customHeight="1">
      <c r="A6" s="1"/>
      <c r="B6" s="23" t="s">
        <v>14</v>
      </c>
      <c r="C6" s="21" t="s">
        <v>15</v>
      </c>
      <c r="D6" s="20" t="s">
        <v>10</v>
      </c>
      <c r="E6" s="21" t="s">
        <v>11</v>
      </c>
      <c r="F6" s="22">
        <f t="shared" si="0"/>
        <v>0</v>
      </c>
      <c r="G6" s="46"/>
      <c r="H6" s="24">
        <f>IF(F6=0,0,124*$K$10+F6*$K$10)</f>
        <v>0</v>
      </c>
      <c r="I6" s="1"/>
      <c r="J6" s="1"/>
      <c r="K6" s="7" t="s">
        <v>16</v>
      </c>
      <c r="L6" s="1"/>
      <c r="M6" s="1"/>
      <c r="N6" s="3"/>
    </row>
    <row r="7" spans="1:14" ht="39" customHeight="1" thickBot="1">
      <c r="A7" s="1"/>
      <c r="B7" s="23" t="s">
        <v>17</v>
      </c>
      <c r="C7" s="21" t="s">
        <v>18</v>
      </c>
      <c r="D7" s="20" t="s">
        <v>10</v>
      </c>
      <c r="E7" s="21" t="s">
        <v>11</v>
      </c>
      <c r="F7" s="22">
        <f t="shared" si="0"/>
        <v>0</v>
      </c>
      <c r="G7" s="46"/>
      <c r="H7" s="24">
        <f>IF(F7=0,0,124*$K$10+F7*$K$10)</f>
        <v>0</v>
      </c>
      <c r="I7" s="1"/>
      <c r="J7" s="1"/>
      <c r="K7" s="44">
        <v>5.5309999999999997</v>
      </c>
      <c r="L7" s="1"/>
      <c r="M7" s="1"/>
      <c r="N7" s="3"/>
    </row>
    <row r="8" spans="1:14" ht="39" customHeight="1" thickBot="1">
      <c r="A8" s="1"/>
      <c r="B8" s="23" t="s">
        <v>19</v>
      </c>
      <c r="C8" s="21" t="s">
        <v>20</v>
      </c>
      <c r="D8" s="20" t="s">
        <v>10</v>
      </c>
      <c r="E8" s="21" t="s">
        <v>21</v>
      </c>
      <c r="F8" s="22">
        <f t="shared" si="0"/>
        <v>0</v>
      </c>
      <c r="G8" s="46"/>
      <c r="H8" s="24">
        <f>IF(F8=0,0,124*$K$10+F8*$K$10)</f>
        <v>0</v>
      </c>
      <c r="I8" s="1"/>
      <c r="J8" s="1"/>
      <c r="K8" s="19"/>
      <c r="L8" s="1"/>
      <c r="M8" s="1"/>
      <c r="N8" s="3"/>
    </row>
    <row r="9" spans="1:14" ht="39" customHeight="1">
      <c r="A9" s="1"/>
      <c r="B9" s="23" t="s">
        <v>22</v>
      </c>
      <c r="C9" s="21" t="s">
        <v>23</v>
      </c>
      <c r="D9" s="20" t="s">
        <v>10</v>
      </c>
      <c r="E9" s="21" t="s">
        <v>24</v>
      </c>
      <c r="F9" s="22">
        <f t="shared" si="0"/>
        <v>0</v>
      </c>
      <c r="G9" s="46"/>
      <c r="H9" s="24">
        <f>IF(F9=0,0,124*$K$10+30*F9*$K$10)</f>
        <v>0</v>
      </c>
      <c r="I9" s="1"/>
      <c r="J9" s="1"/>
      <c r="K9" s="7" t="s">
        <v>25</v>
      </c>
      <c r="L9" s="1"/>
      <c r="M9" s="1"/>
      <c r="N9" s="3"/>
    </row>
    <row r="10" spans="1:14" ht="39" customHeight="1" thickBot="1">
      <c r="A10" s="1"/>
      <c r="B10" s="23" t="s">
        <v>26</v>
      </c>
      <c r="C10" s="21" t="s">
        <v>27</v>
      </c>
      <c r="D10" s="20" t="s">
        <v>10</v>
      </c>
      <c r="E10" s="21" t="s">
        <v>11</v>
      </c>
      <c r="F10" s="22">
        <f t="shared" si="0"/>
        <v>0</v>
      </c>
      <c r="G10" s="46"/>
      <c r="H10" s="24">
        <f>IF(F10=0,0,124*$K$10+F10*$K$10)</f>
        <v>0</v>
      </c>
      <c r="I10" s="1"/>
      <c r="J10" s="1"/>
      <c r="K10" s="44">
        <v>5.5309999999999997</v>
      </c>
      <c r="L10" s="1"/>
      <c r="M10" s="1"/>
      <c r="N10" s="3"/>
    </row>
    <row r="11" spans="1:14" ht="39" customHeight="1">
      <c r="A11" s="1"/>
      <c r="B11" s="23" t="s">
        <v>28</v>
      </c>
      <c r="C11" s="21" t="s">
        <v>29</v>
      </c>
      <c r="D11" s="20" t="s">
        <v>10</v>
      </c>
      <c r="E11" s="21" t="s">
        <v>11</v>
      </c>
      <c r="F11" s="22">
        <f t="shared" si="0"/>
        <v>0</v>
      </c>
      <c r="G11" s="46"/>
      <c r="H11" s="24">
        <f>IF(F11=0,0,124*$K$10+F11*$K$10)</f>
        <v>0</v>
      </c>
      <c r="I11" s="1"/>
      <c r="J11" s="1"/>
      <c r="K11" s="1"/>
      <c r="L11" s="1"/>
      <c r="M11" s="1"/>
      <c r="N11" s="3"/>
    </row>
    <row r="12" spans="1:14" ht="39" customHeight="1">
      <c r="A12" s="1"/>
      <c r="B12" s="23" t="s">
        <v>30</v>
      </c>
      <c r="C12" s="21" t="s">
        <v>31</v>
      </c>
      <c r="D12" s="20" t="s">
        <v>32</v>
      </c>
      <c r="E12" s="21" t="s">
        <v>33</v>
      </c>
      <c r="F12" s="22">
        <f t="shared" si="0"/>
        <v>0</v>
      </c>
      <c r="G12" s="46"/>
      <c r="H12" s="24">
        <f>IF(F12=0,0,124*$K$10+F12*$K$10)</f>
        <v>0</v>
      </c>
      <c r="I12" s="1"/>
      <c r="J12" s="1"/>
      <c r="K12" s="1"/>
      <c r="L12" s="1"/>
      <c r="M12" s="1"/>
      <c r="N12" s="3"/>
    </row>
    <row r="13" spans="1:14" ht="39" customHeight="1" thickBot="1">
      <c r="A13" s="1"/>
      <c r="B13" s="8" t="s">
        <v>34</v>
      </c>
      <c r="C13" s="9" t="s">
        <v>35</v>
      </c>
      <c r="D13" s="10" t="s">
        <v>10</v>
      </c>
      <c r="E13" s="9" t="s">
        <v>21</v>
      </c>
      <c r="F13" s="11">
        <f t="shared" si="0"/>
        <v>0</v>
      </c>
      <c r="G13" s="47"/>
      <c r="H13" s="12">
        <f>IF(F13=0,0,124*$K$10+F13*$K$10)</f>
        <v>0</v>
      </c>
      <c r="I13" s="1"/>
      <c r="J13" s="1"/>
      <c r="K13" s="1"/>
      <c r="L13" s="1"/>
      <c r="M13" s="1"/>
      <c r="N13" s="3"/>
    </row>
    <row r="14" spans="1:14" ht="39" customHeight="1" thickBot="1">
      <c r="A14" s="1"/>
      <c r="B14" s="1"/>
      <c r="C14" s="2"/>
      <c r="D14" s="1"/>
      <c r="E14" s="1"/>
      <c r="F14" s="1"/>
      <c r="G14" s="1"/>
      <c r="H14" s="1"/>
      <c r="I14" s="1"/>
      <c r="J14" s="1"/>
      <c r="K14" s="1"/>
      <c r="L14" s="1"/>
      <c r="M14" s="1"/>
      <c r="N14" s="3"/>
    </row>
    <row r="15" spans="1:14" ht="39" customHeight="1">
      <c r="A15" s="1"/>
      <c r="B15" s="51" t="s">
        <v>36</v>
      </c>
      <c r="C15" s="52"/>
      <c r="D15" s="52"/>
      <c r="E15" s="52"/>
      <c r="F15" s="52"/>
      <c r="G15" s="52"/>
      <c r="H15" s="52"/>
      <c r="I15" s="53"/>
      <c r="J15" s="1"/>
      <c r="K15" s="1"/>
      <c r="L15" s="1"/>
      <c r="M15" s="1"/>
      <c r="N15" s="3"/>
    </row>
    <row r="16" spans="1:14" ht="39" customHeight="1" thickBot="1">
      <c r="A16" s="1"/>
      <c r="B16" s="4" t="s">
        <v>1</v>
      </c>
      <c r="C16" s="37" t="s">
        <v>2</v>
      </c>
      <c r="D16" s="37" t="s">
        <v>3</v>
      </c>
      <c r="E16" s="37" t="s">
        <v>37</v>
      </c>
      <c r="F16" s="37" t="s">
        <v>38</v>
      </c>
      <c r="G16" s="5" t="s">
        <v>6</v>
      </c>
      <c r="H16" s="37" t="s">
        <v>39</v>
      </c>
      <c r="I16" s="6" t="s">
        <v>40</v>
      </c>
      <c r="J16" s="1"/>
      <c r="K16" s="1"/>
      <c r="L16" s="1"/>
      <c r="M16" s="1"/>
      <c r="N16" s="3"/>
    </row>
    <row r="17" spans="1:14" ht="24.75" customHeight="1" thickTop="1">
      <c r="A17" s="1"/>
      <c r="B17" s="25" t="s">
        <v>41</v>
      </c>
      <c r="C17" s="26" t="s">
        <v>42</v>
      </c>
      <c r="D17" s="27" t="s">
        <v>32</v>
      </c>
      <c r="E17" s="27">
        <v>0.28000000000000003</v>
      </c>
      <c r="F17" s="28">
        <v>0</v>
      </c>
      <c r="G17" s="48"/>
      <c r="H17" s="29">
        <f t="shared" ref="H17:H28" si="1">$K$10*G17*E17</f>
        <v>0</v>
      </c>
      <c r="I17" s="30">
        <f t="shared" ref="I17:I28" si="2">$K$7*G17*F17</f>
        <v>0</v>
      </c>
      <c r="J17" s="1"/>
      <c r="K17" s="1"/>
      <c r="L17" s="1"/>
      <c r="M17" s="1"/>
      <c r="N17" s="3"/>
    </row>
    <row r="18" spans="1:14" ht="24.75" customHeight="1">
      <c r="A18" s="1"/>
      <c r="B18" s="31" t="s">
        <v>43</v>
      </c>
      <c r="C18" s="32" t="s">
        <v>44</v>
      </c>
      <c r="D18" s="33" t="s">
        <v>32</v>
      </c>
      <c r="E18" s="33">
        <v>0.28000000000000003</v>
      </c>
      <c r="F18" s="34">
        <v>0</v>
      </c>
      <c r="G18" s="49"/>
      <c r="H18" s="35">
        <f t="shared" si="1"/>
        <v>0</v>
      </c>
      <c r="I18" s="36">
        <f t="shared" si="2"/>
        <v>0</v>
      </c>
      <c r="J18" s="1"/>
      <c r="K18" s="1"/>
      <c r="L18" s="1"/>
      <c r="M18" s="1"/>
      <c r="N18" s="3"/>
    </row>
    <row r="19" spans="1:14" ht="24.75" customHeight="1">
      <c r="A19" s="1"/>
      <c r="B19" s="31" t="s">
        <v>45</v>
      </c>
      <c r="C19" s="32" t="s">
        <v>46</v>
      </c>
      <c r="D19" s="33" t="s">
        <v>32</v>
      </c>
      <c r="E19" s="33">
        <v>1.4</v>
      </c>
      <c r="F19" s="34">
        <v>6</v>
      </c>
      <c r="G19" s="49"/>
      <c r="H19" s="35">
        <f t="shared" si="1"/>
        <v>0</v>
      </c>
      <c r="I19" s="36">
        <f t="shared" si="2"/>
        <v>0</v>
      </c>
      <c r="J19" s="1"/>
      <c r="K19" s="1"/>
      <c r="L19" s="1"/>
      <c r="M19" s="1"/>
      <c r="N19" s="3"/>
    </row>
    <row r="20" spans="1:14" ht="24.75" customHeight="1">
      <c r="A20" s="1"/>
      <c r="B20" s="31" t="s">
        <v>47</v>
      </c>
      <c r="C20" s="32" t="s">
        <v>48</v>
      </c>
      <c r="D20" s="33" t="s">
        <v>32</v>
      </c>
      <c r="E20" s="33">
        <v>0.54</v>
      </c>
      <c r="F20" s="34">
        <v>0</v>
      </c>
      <c r="G20" s="49"/>
      <c r="H20" s="35">
        <f t="shared" si="1"/>
        <v>0</v>
      </c>
      <c r="I20" s="36">
        <f t="shared" si="2"/>
        <v>0</v>
      </c>
      <c r="J20" s="1"/>
      <c r="K20" s="1"/>
      <c r="L20" s="1"/>
      <c r="M20" s="1"/>
      <c r="N20" s="3"/>
    </row>
    <row r="21" spans="1:14" ht="24.75" customHeight="1">
      <c r="A21" s="1"/>
      <c r="B21" s="31" t="s">
        <v>49</v>
      </c>
      <c r="C21" s="32" t="s">
        <v>50</v>
      </c>
      <c r="D21" s="33" t="s">
        <v>32</v>
      </c>
      <c r="E21" s="33">
        <v>0.54</v>
      </c>
      <c r="F21" s="34">
        <v>0</v>
      </c>
      <c r="G21" s="49"/>
      <c r="H21" s="35">
        <f t="shared" si="1"/>
        <v>0</v>
      </c>
      <c r="I21" s="36">
        <f t="shared" si="2"/>
        <v>0</v>
      </c>
      <c r="J21" s="1"/>
      <c r="K21" s="1"/>
      <c r="L21" s="1"/>
      <c r="M21" s="1"/>
      <c r="N21" s="3"/>
    </row>
    <row r="22" spans="1:14" ht="24.75" customHeight="1">
      <c r="A22" s="1"/>
      <c r="B22" s="31" t="s">
        <v>51</v>
      </c>
      <c r="C22" s="32" t="s">
        <v>52</v>
      </c>
      <c r="D22" s="33" t="s">
        <v>32</v>
      </c>
      <c r="E22" s="33">
        <v>9.35</v>
      </c>
      <c r="F22" s="34">
        <v>6</v>
      </c>
      <c r="G22" s="49"/>
      <c r="H22" s="35">
        <f t="shared" si="1"/>
        <v>0</v>
      </c>
      <c r="I22" s="36">
        <f t="shared" si="2"/>
        <v>0</v>
      </c>
      <c r="J22" s="1"/>
      <c r="K22" s="1"/>
      <c r="L22" s="1"/>
      <c r="M22" s="1"/>
      <c r="N22" s="3"/>
    </row>
    <row r="23" spans="1:14" ht="24.75" customHeight="1">
      <c r="A23" s="1"/>
      <c r="B23" s="31" t="s">
        <v>53</v>
      </c>
      <c r="C23" s="32" t="s">
        <v>54</v>
      </c>
      <c r="D23" s="33" t="s">
        <v>32</v>
      </c>
      <c r="E23" s="33">
        <v>0.56000000000000005</v>
      </c>
      <c r="F23" s="34">
        <v>0</v>
      </c>
      <c r="G23" s="49"/>
      <c r="H23" s="35">
        <f t="shared" si="1"/>
        <v>0</v>
      </c>
      <c r="I23" s="36">
        <f t="shared" si="2"/>
        <v>0</v>
      </c>
      <c r="J23" s="1"/>
      <c r="K23" s="1"/>
      <c r="L23" s="1"/>
      <c r="M23" s="1"/>
      <c r="N23" s="3"/>
    </row>
    <row r="24" spans="1:14" ht="24.75" customHeight="1">
      <c r="A24" s="1"/>
      <c r="B24" s="31" t="s">
        <v>55</v>
      </c>
      <c r="C24" s="32" t="s">
        <v>56</v>
      </c>
      <c r="D24" s="33" t="s">
        <v>32</v>
      </c>
      <c r="E24" s="33">
        <v>0.56000000000000005</v>
      </c>
      <c r="F24" s="34">
        <v>0</v>
      </c>
      <c r="G24" s="49"/>
      <c r="H24" s="35">
        <f t="shared" si="1"/>
        <v>0</v>
      </c>
      <c r="I24" s="36">
        <f t="shared" si="2"/>
        <v>0</v>
      </c>
      <c r="J24" s="1"/>
      <c r="K24" s="1"/>
      <c r="L24" s="1"/>
      <c r="M24" s="1"/>
      <c r="N24" s="3"/>
    </row>
    <row r="25" spans="1:14" ht="24.75" customHeight="1">
      <c r="A25" s="1"/>
      <c r="B25" s="31" t="s">
        <v>57</v>
      </c>
      <c r="C25" s="32" t="s">
        <v>58</v>
      </c>
      <c r="D25" s="33" t="s">
        <v>32</v>
      </c>
      <c r="E25" s="33">
        <v>2.8</v>
      </c>
      <c r="F25" s="34">
        <v>12</v>
      </c>
      <c r="G25" s="49"/>
      <c r="H25" s="35">
        <f t="shared" si="1"/>
        <v>0</v>
      </c>
      <c r="I25" s="36">
        <f t="shared" si="2"/>
        <v>0</v>
      </c>
      <c r="J25" s="1"/>
      <c r="K25" s="1"/>
      <c r="L25" s="1"/>
      <c r="M25" s="1"/>
      <c r="N25" s="3"/>
    </row>
    <row r="26" spans="1:14" ht="24.75" customHeight="1">
      <c r="A26" s="1"/>
      <c r="B26" s="31" t="s">
        <v>59</v>
      </c>
      <c r="C26" s="32" t="s">
        <v>60</v>
      </c>
      <c r="D26" s="33" t="s">
        <v>61</v>
      </c>
      <c r="E26" s="33">
        <v>7.0000000000000007E-2</v>
      </c>
      <c r="F26" s="34">
        <v>0</v>
      </c>
      <c r="G26" s="49"/>
      <c r="H26" s="35">
        <f t="shared" si="1"/>
        <v>0</v>
      </c>
      <c r="I26" s="36">
        <f t="shared" si="2"/>
        <v>0</v>
      </c>
      <c r="J26" s="1"/>
      <c r="K26" s="1"/>
      <c r="L26" s="1"/>
      <c r="M26" s="1"/>
      <c r="N26" s="3"/>
    </row>
    <row r="27" spans="1:14" ht="24.75" customHeight="1">
      <c r="A27" s="1"/>
      <c r="B27" s="31" t="s">
        <v>62</v>
      </c>
      <c r="C27" s="32" t="s">
        <v>63</v>
      </c>
      <c r="D27" s="33" t="s">
        <v>61</v>
      </c>
      <c r="E27" s="33">
        <v>7.0000000000000007E-2</v>
      </c>
      <c r="F27" s="34">
        <v>0</v>
      </c>
      <c r="G27" s="49"/>
      <c r="H27" s="35">
        <f t="shared" si="1"/>
        <v>0</v>
      </c>
      <c r="I27" s="36">
        <f t="shared" si="2"/>
        <v>0</v>
      </c>
      <c r="J27" s="1"/>
      <c r="K27" s="1"/>
      <c r="L27" s="1"/>
      <c r="M27" s="1"/>
      <c r="N27" s="3"/>
    </row>
    <row r="28" spans="1:14" ht="24.75" customHeight="1" thickBot="1">
      <c r="A28" s="1"/>
      <c r="B28" s="13" t="s">
        <v>64</v>
      </c>
      <c r="C28" s="14" t="s">
        <v>65</v>
      </c>
      <c r="D28" s="15" t="s">
        <v>61</v>
      </c>
      <c r="E28" s="15">
        <v>0.37</v>
      </c>
      <c r="F28" s="16">
        <v>0</v>
      </c>
      <c r="G28" s="50"/>
      <c r="H28" s="17">
        <f t="shared" si="1"/>
        <v>0</v>
      </c>
      <c r="I28" s="18">
        <f t="shared" si="2"/>
        <v>0</v>
      </c>
      <c r="J28" s="1"/>
      <c r="K28" s="1"/>
      <c r="L28" s="1"/>
      <c r="M28" s="1"/>
      <c r="N28" s="3"/>
    </row>
    <row r="29" spans="1:14" ht="16.5" thickBot="1">
      <c r="A29" s="1"/>
      <c r="B29" s="38" t="s">
        <v>66</v>
      </c>
      <c r="C29" s="39"/>
      <c r="D29" s="40"/>
      <c r="E29" s="40"/>
      <c r="F29" s="40"/>
      <c r="G29" s="41"/>
      <c r="H29" s="42"/>
      <c r="I29" s="43"/>
      <c r="J29" s="1"/>
      <c r="K29" s="1"/>
      <c r="L29" s="1"/>
      <c r="M29" s="1"/>
      <c r="N29" s="3"/>
    </row>
    <row r="30" spans="1:14">
      <c r="A30" s="1"/>
      <c r="B30" s="1"/>
      <c r="C30" s="2"/>
      <c r="D30" s="1"/>
      <c r="E30" s="1"/>
      <c r="F30" s="1"/>
      <c r="G30" s="1"/>
      <c r="H30" s="1"/>
      <c r="I30" s="3"/>
      <c r="J30" s="3"/>
      <c r="K30" s="3"/>
      <c r="L30" s="3"/>
      <c r="M30" s="3"/>
      <c r="N30" s="3"/>
    </row>
    <row r="31" spans="1:14">
      <c r="A31" s="1"/>
      <c r="B31" s="1"/>
      <c r="C31" s="2"/>
      <c r="D31" s="1"/>
      <c r="E31" s="1"/>
      <c r="F31" s="1"/>
      <c r="G31" s="1"/>
      <c r="H31" s="1"/>
      <c r="I31" s="3"/>
      <c r="J31" s="3"/>
      <c r="K31" s="3"/>
      <c r="L31" s="3"/>
      <c r="M31" s="3"/>
      <c r="N31" s="3"/>
    </row>
    <row r="32" spans="1:14">
      <c r="A32" s="1"/>
      <c r="B32" s="1"/>
      <c r="C32" s="2"/>
      <c r="D32" s="1"/>
      <c r="E32" s="1"/>
      <c r="F32" s="1"/>
      <c r="G32" s="1"/>
      <c r="H32" s="1"/>
      <c r="I32" s="3"/>
      <c r="J32" s="3"/>
      <c r="K32" s="3"/>
      <c r="L32" s="3"/>
      <c r="M32" s="3"/>
      <c r="N32" s="3"/>
    </row>
    <row r="33" spans="1:14">
      <c r="A33" s="1"/>
      <c r="B33" s="1"/>
      <c r="C33" s="2"/>
      <c r="D33" s="1"/>
      <c r="E33" s="1"/>
      <c r="F33" s="1"/>
      <c r="G33" s="1"/>
      <c r="H33" s="1"/>
      <c r="I33" s="3"/>
      <c r="J33" s="3"/>
      <c r="K33" s="3"/>
      <c r="L33" s="3"/>
      <c r="M33" s="3"/>
      <c r="N33" s="3"/>
    </row>
    <row r="34" spans="1:14">
      <c r="A34" s="1"/>
      <c r="B34" s="1"/>
      <c r="C34" s="2"/>
      <c r="D34" s="1"/>
      <c r="E34" s="1"/>
      <c r="F34" s="1"/>
      <c r="G34" s="1"/>
      <c r="H34" s="1"/>
      <c r="I34" s="3"/>
      <c r="J34" s="3"/>
      <c r="K34" s="3"/>
      <c r="L34" s="3"/>
      <c r="M34" s="3"/>
      <c r="N34" s="3"/>
    </row>
    <row r="35" spans="1:14">
      <c r="A35" s="1"/>
      <c r="B35" s="1"/>
      <c r="C35" s="2"/>
      <c r="D35" s="1"/>
      <c r="E35" s="1"/>
      <c r="F35" s="1"/>
      <c r="G35" s="1"/>
      <c r="H35" s="1"/>
      <c r="I35" s="3"/>
      <c r="J35" s="3"/>
      <c r="K35" s="3"/>
      <c r="L35" s="3"/>
      <c r="M35" s="3"/>
      <c r="N35" s="3"/>
    </row>
    <row r="36" spans="1:14">
      <c r="A36" s="1"/>
      <c r="B36" s="1"/>
      <c r="C36" s="2"/>
      <c r="D36" s="1"/>
      <c r="E36" s="1"/>
      <c r="F36" s="1"/>
      <c r="G36" s="1"/>
      <c r="H36" s="1"/>
      <c r="I36" s="3"/>
      <c r="J36" s="3"/>
      <c r="K36" s="3"/>
      <c r="L36" s="3"/>
      <c r="M36" s="3"/>
      <c r="N36" s="3"/>
    </row>
    <row r="37" spans="1:14">
      <c r="A37" s="1"/>
      <c r="B37" s="1"/>
      <c r="C37" s="2"/>
      <c r="D37" s="1"/>
      <c r="E37" s="1"/>
      <c r="F37" s="1"/>
      <c r="G37" s="1"/>
      <c r="H37" s="1"/>
      <c r="I37" s="3"/>
      <c r="J37" s="3"/>
      <c r="K37" s="3"/>
      <c r="L37" s="3"/>
      <c r="M37" s="3"/>
      <c r="N37" s="3"/>
    </row>
  </sheetData>
  <sheetProtection algorithmName="SHA-512" hashValue="wSo1pvyTo/Ufjl9pv9SZG7h0pQcdxP4FchkDmZeOLYLbnfmdkgR5b52G4BnrJvA4q3XViKaBiUBb6LL++ehG3g==" saltValue="pUxVRtVCGLSL2ciskKTv3g==" spinCount="100000" sheet="1" objects="1" scenarios="1"/>
  <mergeCells count="2">
    <mergeCell ref="B2:H2"/>
    <mergeCell ref="B15:I15"/>
  </mergeCells>
  <pageMargins left="0.511811024" right="0.511811024" top="0.78740157499999996" bottom="0.78740157499999996" header="0.31496062000000002" footer="0.31496062000000002"/>
  <pageSetup paperSize="9" orientation="portrait" r:id="rId1"/>
  <ignoredErrors>
    <ignoredError sqref="H9" calculatedColumn="1"/>
  </ignoredErrors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1687b04-67ae-4f66-9875-1d0d5d88c92b">
      <Terms xmlns="http://schemas.microsoft.com/office/infopath/2007/PartnerControls"/>
    </lcf76f155ced4ddcb4097134ff3c332f>
    <TaxCatchAll xmlns="6d019a9f-7c34-4b0e-8b94-7cdc71ac2d47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75FB4B4F2BA0D489AA847B817C46682" ma:contentTypeVersion="14" ma:contentTypeDescription="Crie um novo documento." ma:contentTypeScope="" ma:versionID="35d08c291605576c4ffe5057cdc88e58">
  <xsd:schema xmlns:xsd="http://www.w3.org/2001/XMLSchema" xmlns:xs="http://www.w3.org/2001/XMLSchema" xmlns:p="http://schemas.microsoft.com/office/2006/metadata/properties" xmlns:ns2="81687b04-67ae-4f66-9875-1d0d5d88c92b" xmlns:ns3="6d019a9f-7c34-4b0e-8b94-7cdc71ac2d47" targetNamespace="http://schemas.microsoft.com/office/2006/metadata/properties" ma:root="true" ma:fieldsID="ef6158429a0f31d127b68cef7779907b" ns2:_="" ns3:_="">
    <xsd:import namespace="81687b04-67ae-4f66-9875-1d0d5d88c92b"/>
    <xsd:import namespace="6d019a9f-7c34-4b0e-8b94-7cdc71ac2d4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SearchProperties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687b04-67ae-4f66-9875-1d0d5d88c92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Marcações de imagem" ma:readOnly="false" ma:fieldId="{5cf76f15-5ced-4ddc-b409-7134ff3c332f}" ma:taxonomyMulti="true" ma:sspId="ac9bf8b5-4d3d-40de-81d2-004b03e3f05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d019a9f-7c34-4b0e-8b94-7cdc71ac2d4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54401523-1fde-44a7-a5cd-e797d9783a10}" ma:internalName="TaxCatchAll" ma:showField="CatchAllData" ma:web="6d019a9f-7c34-4b0e-8b94-7cdc71ac2d4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FFCAF5E-08B1-4412-9861-68BAA415401F}"/>
</file>

<file path=customXml/itemProps2.xml><?xml version="1.0" encoding="utf-8"?>
<ds:datastoreItem xmlns:ds="http://schemas.openxmlformats.org/officeDocument/2006/customXml" ds:itemID="{B84B0BAC-6283-4CC6-9C15-C6698472598D}"/>
</file>

<file path=customXml/itemProps3.xml><?xml version="1.0" encoding="utf-8"?>
<ds:datastoreItem xmlns:ds="http://schemas.openxmlformats.org/officeDocument/2006/customXml" ds:itemID="{ED100325-728C-4EBD-9020-E0D27A8D722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Huguinho Gameplays</dc:creator>
  <cp:keywords/>
  <dc:description/>
  <cp:lastModifiedBy/>
  <cp:revision/>
  <dcterms:created xsi:type="dcterms:W3CDTF">2024-01-08T10:57:11Z</dcterms:created>
  <dcterms:modified xsi:type="dcterms:W3CDTF">2025-06-16T15:10:15Z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0x010100E75FB4B4F2BA0D489AA847B817C46682</vt:lpwstr>
  </property>
</Properties>
</file>