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435" tabRatio="601" activeTab="0"/>
  </bookViews>
  <sheets>
    <sheet name="Planilha de irrigação" sheetId="1" r:id="rId1"/>
  </sheets>
  <externalReferences>
    <externalReference r:id="rId4"/>
  </externalReferences>
  <definedNames>
    <definedName name="_xlnm.Print_Area" localSheetId="0">'Planilha de irrigação'!$C$6:$AV$46</definedName>
  </definedNames>
  <calcPr fullCalcOnLoad="1"/>
</workbook>
</file>

<file path=xl/comments1.xml><?xml version="1.0" encoding="utf-8"?>
<comments xmlns="http://schemas.openxmlformats.org/spreadsheetml/2006/main">
  <authors>
    <author>Eder</author>
    <author>Eder Pozzebon</author>
  </authors>
  <commentList>
    <comment ref="E2" authorId="0">
      <text>
        <r>
          <rPr>
            <sz val="14"/>
            <color indexed="10"/>
            <rFont val="Times New Roman"/>
            <family val="1"/>
          </rPr>
          <t xml:space="preserve">O usuário poderá obter instruções de preenchimento ou outras informações passando o cursor sobre o </t>
        </r>
        <r>
          <rPr>
            <b/>
            <sz val="14"/>
            <color indexed="10"/>
            <rFont val="Times New Roman"/>
            <family val="1"/>
          </rPr>
          <t>triângulo vermelho</t>
        </r>
        <r>
          <rPr>
            <sz val="14"/>
            <color indexed="10"/>
            <rFont val="Times New Roman"/>
            <family val="1"/>
          </rPr>
          <t xml:space="preserve"> no canto superior direito das células.
Para mais orientações, favor entrar em contato com os especialistas da ANA enumerados abaixo:
Eder João Pozzebon, e-mail: </t>
        </r>
        <r>
          <rPr>
            <sz val="14"/>
            <color indexed="12"/>
            <rFont val="Times New Roman"/>
            <family val="1"/>
          </rPr>
          <t>eder@ana.gov.br</t>
        </r>
        <r>
          <rPr>
            <sz val="14"/>
            <color indexed="10"/>
            <rFont val="Times New Roman"/>
            <family val="1"/>
          </rPr>
          <t xml:space="preserve"> ( tel 61 2109 5272)
Lucimar Silva Rezende, e-mail:  </t>
        </r>
        <r>
          <rPr>
            <sz val="14"/>
            <color indexed="12"/>
            <rFont val="Times New Roman"/>
            <family val="1"/>
          </rPr>
          <t>lucimar@ana.gov.br</t>
        </r>
        <r>
          <rPr>
            <sz val="14"/>
            <color indexed="10"/>
            <rFont val="Times New Roman"/>
            <family val="1"/>
          </rPr>
          <t xml:space="preserve"> ( tel 61 2109 5217)</t>
        </r>
      </text>
    </comment>
    <comment ref="AM6" authorId="1">
      <text>
        <r>
          <rPr>
            <b/>
            <sz val="12"/>
            <color indexed="10"/>
            <rFont val="Times New Roman"/>
            <family val="1"/>
          </rPr>
          <t>Deverá ser preenchida uma planilha para cada ponto de captação.</t>
        </r>
      </text>
    </comment>
    <comment ref="H7" authorId="1">
      <text>
        <r>
          <rPr>
            <b/>
            <sz val="12"/>
            <color indexed="10"/>
            <rFont val="Times New Roman"/>
            <family val="1"/>
          </rPr>
          <t>Número do ponto de captação:</t>
        </r>
        <r>
          <rPr>
            <sz val="12"/>
            <color indexed="10"/>
            <rFont val="Times New Roman"/>
            <family val="1"/>
          </rPr>
          <t xml:space="preserve">
Identificar o ponto com um número (1, 2, 3....). </t>
        </r>
      </text>
    </comment>
    <comment ref="N7" authorId="1">
      <text>
        <r>
          <rPr>
            <b/>
            <sz val="12"/>
            <color indexed="10"/>
            <rFont val="Times New Roman"/>
            <family val="1"/>
          </rPr>
          <t>Propriedade:</t>
        </r>
        <r>
          <rPr>
            <sz val="12"/>
            <color indexed="10"/>
            <rFont val="Times New Roman"/>
            <family val="1"/>
          </rPr>
          <t xml:space="preserve">
Identificar a propriedade, sítio, fazenda, granja, chácara ou outro, onde será feita a irrigação a partir dessa captação. 
Eventualmente, podem ser informados mais de uma propriedade.
Se o nome não couber no espaço, usar as abreviaturas Fz.,  Sit., Gr. ou outra.
</t>
        </r>
        <r>
          <rPr>
            <b/>
            <sz val="12"/>
            <color indexed="10"/>
            <rFont val="Times New Roman"/>
            <family val="1"/>
          </rPr>
          <t>Exemplos:</t>
        </r>
        <r>
          <rPr>
            <sz val="12"/>
            <color indexed="10"/>
            <rFont val="Times New Roman"/>
            <family val="1"/>
          </rPr>
          <t xml:space="preserve"> Fazenda Progresso, Sítio Guajuvira, Granja Saudade.</t>
        </r>
      </text>
    </comment>
    <comment ref="AC7" authorId="1">
      <text>
        <r>
          <rPr>
            <b/>
            <sz val="12"/>
            <color indexed="10"/>
            <rFont val="Times New Roman"/>
            <family val="1"/>
          </rPr>
          <t>Área da propriedade:</t>
        </r>
        <r>
          <rPr>
            <sz val="12"/>
            <color indexed="10"/>
            <rFont val="Times New Roman"/>
            <family val="1"/>
          </rPr>
          <t xml:space="preserve">
Preencher esse campo com a área total da propriedade onde será realizada a irrigação.
Eventualmente, no caso de mais de uma propriedade, somar as áreas das propriedades. </t>
        </r>
      </text>
    </comment>
    <comment ref="AH7" authorId="1">
      <text>
        <r>
          <rPr>
            <b/>
            <sz val="12"/>
            <color indexed="10"/>
            <rFont val="Times New Roman"/>
            <family val="1"/>
          </rPr>
          <t>Área irrigada total da propriedade:</t>
        </r>
        <r>
          <rPr>
            <sz val="12"/>
            <color indexed="10"/>
            <rFont val="Times New Roman"/>
            <family val="1"/>
          </rPr>
          <t xml:space="preserve">
Preencher o campo com a área total irrigada da propriedade. Devem ser somadas as áreas irrigadas atendidas por todos todos os pontos de captação, sejam eles de domínio da União, dos Estados ou DF.</t>
        </r>
      </text>
    </comment>
    <comment ref="W8" authorId="1">
      <text>
        <r>
          <rPr>
            <b/>
            <sz val="12"/>
            <color indexed="10"/>
            <rFont val="Times New Roman"/>
            <family val="1"/>
          </rPr>
          <t xml:space="preserve">Coordenadas Geográficas do ponto de captação: </t>
        </r>
        <r>
          <rPr>
            <sz val="12"/>
            <color indexed="10"/>
            <rFont val="Times New Roman"/>
            <family val="1"/>
          </rPr>
          <t xml:space="preserve">
Informar as coordenadas do </t>
        </r>
        <r>
          <rPr>
            <b/>
            <sz val="12"/>
            <color indexed="10"/>
            <rFont val="Times New Roman"/>
            <family val="1"/>
          </rPr>
          <t>ponto de captação</t>
        </r>
        <r>
          <rPr>
            <sz val="12"/>
            <color indexed="10"/>
            <rFont val="Times New Roman"/>
            <family val="1"/>
          </rPr>
          <t xml:space="preserve">.
</t>
        </r>
        <r>
          <rPr>
            <b/>
            <sz val="12"/>
            <color indexed="10"/>
            <rFont val="Times New Roman"/>
            <family val="1"/>
          </rPr>
          <t xml:space="preserve">Atenção: </t>
        </r>
        <r>
          <rPr>
            <sz val="12"/>
            <color indexed="10"/>
            <rFont val="Times New Roman"/>
            <family val="1"/>
          </rPr>
          <t xml:space="preserve">As coordenadas deverão ser do </t>
        </r>
        <r>
          <rPr>
            <b/>
            <sz val="12"/>
            <color indexed="10"/>
            <rFont val="Times New Roman"/>
            <family val="1"/>
          </rPr>
          <t>ponto de captação</t>
        </r>
        <r>
          <rPr>
            <sz val="12"/>
            <color indexed="10"/>
            <rFont val="Times New Roman"/>
            <family val="1"/>
          </rPr>
          <t xml:space="preserve"> e não da sede da propriedade.</t>
        </r>
      </text>
    </comment>
    <comment ref="W9" authorId="1">
      <text>
        <r>
          <rPr>
            <b/>
            <sz val="12"/>
            <color indexed="10"/>
            <rFont val="Times New Roman"/>
            <family val="1"/>
          </rPr>
          <t xml:space="preserve">Corpo Hídrico: </t>
        </r>
        <r>
          <rPr>
            <sz val="12"/>
            <color indexed="10"/>
            <rFont val="Times New Roman"/>
            <family val="1"/>
          </rPr>
          <t xml:space="preserve">
Informar o nome do corpo hídrico onde será feita a captação.
No caso de reservatórios, barragens e açudes, informar o nome do curso d'água principal formador do mesmo. Exemplo: 
Reserv. da UHE Sobradinho (Rio São Francisco)
</t>
        </r>
      </text>
    </comment>
    <comment ref="E11" authorId="1">
      <text>
        <r>
          <rPr>
            <sz val="12"/>
            <color indexed="10"/>
            <rFont val="Times New Roman"/>
            <family val="1"/>
          </rPr>
          <t xml:space="preserve">Caso esta captação destinar-se a apenas um </t>
        </r>
        <r>
          <rPr>
            <b/>
            <sz val="12"/>
            <color indexed="10"/>
            <rFont val="Times New Roman"/>
            <family val="1"/>
          </rPr>
          <t>sistema/método</t>
        </r>
        <r>
          <rPr>
            <sz val="12"/>
            <color indexed="10"/>
            <rFont val="Times New Roman"/>
            <family val="1"/>
          </rPr>
          <t xml:space="preserve"> de irrigação, preecher apenas os campos correspondentes à Coluna 1 (culturas, eficiência de irrigação, área irrigada,  Kc  e Kaj). </t>
        </r>
        <r>
          <rPr>
            <b/>
            <sz val="12"/>
            <color indexed="12"/>
            <rFont val="Times New Roman"/>
            <family val="1"/>
          </rPr>
          <t xml:space="preserve">
</t>
        </r>
        <r>
          <rPr>
            <b/>
            <sz val="12"/>
            <color indexed="10"/>
            <rFont val="Times New Roman"/>
            <family val="1"/>
          </rPr>
          <t xml:space="preserve">
</t>
        </r>
        <r>
          <rPr>
            <sz val="12"/>
            <color indexed="10"/>
            <rFont val="Times New Roman"/>
            <family val="1"/>
          </rPr>
          <t xml:space="preserve">No caso desta captação atender a mais de um sistema de irrigação, preencher  os campos correspondentes a cada um deles  ( </t>
        </r>
        <r>
          <rPr>
            <b/>
            <sz val="12"/>
            <color indexed="10"/>
            <rFont val="Times New Roman"/>
            <family val="1"/>
          </rPr>
          <t xml:space="preserve">Coluna </t>
        </r>
        <r>
          <rPr>
            <b/>
            <sz val="12"/>
            <color indexed="12"/>
            <rFont val="Times New Roman"/>
            <family val="1"/>
          </rPr>
          <t>1</t>
        </r>
        <r>
          <rPr>
            <b/>
            <sz val="12"/>
            <color indexed="10"/>
            <rFont val="Times New Roman"/>
            <family val="1"/>
          </rPr>
          <t xml:space="preserve">,  Coluna </t>
        </r>
        <r>
          <rPr>
            <b/>
            <sz val="12"/>
            <color indexed="12"/>
            <rFont val="Times New Roman"/>
            <family val="1"/>
          </rPr>
          <t xml:space="preserve">2 </t>
        </r>
        <r>
          <rPr>
            <sz val="12"/>
            <color indexed="12"/>
            <rFont val="Times New Roman"/>
            <family val="1"/>
          </rPr>
          <t xml:space="preserve">,  </t>
        </r>
        <r>
          <rPr>
            <b/>
            <sz val="12"/>
            <color indexed="10"/>
            <rFont val="Times New Roman"/>
            <family val="1"/>
          </rPr>
          <t>ou mais)</t>
        </r>
        <r>
          <rPr>
            <sz val="12"/>
            <color indexed="10"/>
            <rFont val="Times New Roman"/>
            <family val="1"/>
          </rPr>
          <t>, conforme for o número de sistemas atendidos por este ponto).</t>
        </r>
      </text>
    </comment>
    <comment ref="E12" authorId="1">
      <text>
        <r>
          <rPr>
            <sz val="12"/>
            <color indexed="10"/>
            <rFont val="Times New Roman"/>
            <family val="1"/>
          </rPr>
          <t xml:space="preserve">Para cada </t>
        </r>
        <r>
          <rPr>
            <b/>
            <sz val="12"/>
            <color indexed="10"/>
            <rFont val="Times New Roman"/>
            <family val="1"/>
          </rPr>
          <t>Sistema/Método de irrigação</t>
        </r>
        <r>
          <rPr>
            <sz val="12"/>
            <color indexed="10"/>
            <rFont val="Times New Roman"/>
            <family val="1"/>
          </rPr>
          <t xml:space="preserve">, prever a sequência de culturas a serem irrigadas durante o ano (calendário de irrigação). 
Caso forem irrigadas mais de uma cultura ao longo do ano, informar a sequência, por exemplo milho/feijão. 
Na coluna </t>
        </r>
        <r>
          <rPr>
            <b/>
            <sz val="12"/>
            <color indexed="10"/>
            <rFont val="Times New Roman"/>
            <family val="1"/>
          </rPr>
          <t>Kc</t>
        </r>
        <r>
          <rPr>
            <sz val="12"/>
            <color indexed="10"/>
            <rFont val="Times New Roman"/>
            <family val="1"/>
          </rPr>
          <t xml:space="preserve"> deverão ser especificados os coeficientes de cultivos-Kc correspondentes a essa sequência ao longo do ano. </t>
        </r>
      </text>
    </comment>
    <comment ref="E13" authorId="1">
      <text>
        <r>
          <rPr>
            <b/>
            <sz val="12"/>
            <color indexed="10"/>
            <rFont val="Times New Roman"/>
            <family val="1"/>
          </rPr>
          <t xml:space="preserve">Preencher com o valor da eficiência da irrigação em porcentagem. 
</t>
        </r>
        <r>
          <rPr>
            <sz val="12"/>
            <color indexed="10"/>
            <rFont val="Times New Roman"/>
            <family val="1"/>
          </rPr>
          <t>Esta eficiência deverá englobar todas as perdas (perdas na captação, condução e aplicação).</t>
        </r>
        <r>
          <rPr>
            <b/>
            <sz val="12"/>
            <color indexed="10"/>
            <rFont val="Times New Roman"/>
            <family val="1"/>
          </rPr>
          <t xml:space="preserve">
</t>
        </r>
        <r>
          <rPr>
            <sz val="12"/>
            <color indexed="10"/>
            <rFont val="Times New Roman"/>
            <family val="1"/>
          </rPr>
          <t xml:space="preserve">A Agência Nacional de Águas estabelece como racionais os usos para irrigação que apresentem as eficiências mínimas relacionadas abaixo. </t>
        </r>
        <r>
          <rPr>
            <b/>
            <sz val="12"/>
            <color indexed="10"/>
            <rFont val="Times New Roman"/>
            <family val="1"/>
          </rPr>
          <t xml:space="preserve">
</t>
        </r>
        <r>
          <rPr>
            <b/>
            <u val="single"/>
            <sz val="12"/>
            <color indexed="10"/>
            <rFont val="Times New Roman"/>
            <family val="1"/>
          </rPr>
          <t>Métodos e Eficiências mínimas aceitáveis (%)</t>
        </r>
        <r>
          <rPr>
            <b/>
            <sz val="12"/>
            <color indexed="10"/>
            <rFont val="Times New Roman"/>
            <family val="1"/>
          </rPr>
          <t xml:space="preserve">
</t>
        </r>
        <r>
          <rPr>
            <sz val="12"/>
            <color indexed="10"/>
            <rFont val="Times New Roman"/>
            <family val="1"/>
          </rPr>
          <t xml:space="preserve">Gotejamento:  95%
Microaspersão: 90%
Tubos perfurados: 85%
Sub-irrigação: 60%
Gotejamento subterrâneo (tubo poroso): 95%
Aspersão por sistema autopropelido: 80%
Aspersão convencional: 80%
Aspersão por pivô central: 85%
Aspersão por sistema deslocamento linear: 90%
Aspersão por sistema pivô central com LEPA: 95%
Aspersão por sistema em malha: 85%
Sulcos abertos: 65%
Sulcos interligados em bacias: 75%
Sulcos fechados: 75%
Inundação: 60%
</t>
        </r>
        <r>
          <rPr>
            <b/>
            <sz val="12"/>
            <color indexed="10"/>
            <rFont val="Times New Roman"/>
            <family val="1"/>
          </rPr>
          <t>Obs:</t>
        </r>
        <r>
          <rPr>
            <sz val="12"/>
            <color indexed="10"/>
            <rFont val="Times New Roman"/>
            <family val="1"/>
          </rPr>
          <t xml:space="preserve"> O preenchimento deverá considerar no mínimo as eficiências relacionadas acima. No caso do uso de eficiências mais baixas, justificar os motivos no campo de observações localizado na parte de baixo da planilha.</t>
        </r>
      </text>
    </comment>
    <comment ref="E14" authorId="1">
      <text>
        <r>
          <rPr>
            <b/>
            <sz val="12"/>
            <color indexed="10"/>
            <rFont val="Times New Roman"/>
            <family val="1"/>
          </rPr>
          <t xml:space="preserve">Área irrigada pelo sistema de irrigação 
</t>
        </r>
        <r>
          <rPr>
            <sz val="12"/>
            <color indexed="10"/>
            <rFont val="Times New Roman"/>
            <family val="1"/>
          </rPr>
          <t>(área possível de ser irrigada pelo sistema, considerando apenas um ciclo de cultivo)</t>
        </r>
      </text>
    </comment>
    <comment ref="F15" authorId="1">
      <text>
        <r>
          <rPr>
            <b/>
            <u val="single"/>
            <sz val="12"/>
            <color indexed="10"/>
            <rFont val="Times New Roman"/>
            <family val="1"/>
          </rPr>
          <t xml:space="preserve">P(p%) - Precipitação provável e efetiva
</t>
        </r>
        <r>
          <rPr>
            <b/>
            <sz val="12"/>
            <color indexed="10"/>
            <rFont val="Times New Roman"/>
            <family val="1"/>
          </rPr>
          <t xml:space="preserve"> (em mm/mês)</t>
        </r>
        <r>
          <rPr>
            <b/>
            <sz val="12"/>
            <color indexed="10"/>
            <rFont val="Tahoma"/>
            <family val="2"/>
          </rPr>
          <t xml:space="preserve">
</t>
        </r>
        <r>
          <rPr>
            <b/>
            <sz val="12"/>
            <color indexed="10"/>
            <rFont val="Times New Roman"/>
            <family val="1"/>
          </rPr>
          <t xml:space="preserve">Atenção! 
</t>
        </r>
        <r>
          <rPr>
            <sz val="12"/>
            <color indexed="10"/>
            <rFont val="Times New Roman"/>
            <family val="1"/>
          </rPr>
          <t>O sistema preenche esses dados, porém caso sejam alterados e sejam inseridos dados de precipitação mensal média, as estimativas das necessidades de irrigação ficarão subestimadas.</t>
        </r>
      </text>
    </comment>
    <comment ref="G15" authorId="1">
      <text>
        <r>
          <rPr>
            <b/>
            <u val="single"/>
            <sz val="12"/>
            <color indexed="10"/>
            <rFont val="Times New Roman"/>
            <family val="1"/>
          </rPr>
          <t xml:space="preserve">
Evapotranspiração de referência (Eto)
</t>
        </r>
        <r>
          <rPr>
            <b/>
            <sz val="12"/>
            <color indexed="10"/>
            <rFont val="Times New Roman"/>
            <family val="1"/>
          </rPr>
          <t>(em mm/mês)</t>
        </r>
      </text>
    </comment>
    <comment ref="H15" authorId="1">
      <text>
        <r>
          <rPr>
            <b/>
            <sz val="12"/>
            <color indexed="10"/>
            <rFont val="Times New Roman"/>
            <family val="1"/>
          </rPr>
          <t xml:space="preserve">Coeficiente de cultura (Kc):
</t>
        </r>
        <r>
          <rPr>
            <sz val="12"/>
            <color indexed="10"/>
            <rFont val="Times New Roman"/>
            <family val="1"/>
          </rPr>
          <t xml:space="preserve">Esse parâmetro deve ser preenchido considerando a cultura ou uma sequência de culturas e respectivas etapas de desenvolvimento.
 Normalmente é obtido em tabelas em função da cultura e etapa de desenvolvimento. Caso tenha dúvidas, entre em contato com a ANA.
</t>
        </r>
        <r>
          <rPr>
            <b/>
            <sz val="12"/>
            <color indexed="10"/>
            <rFont val="Times New Roman"/>
            <family val="1"/>
          </rPr>
          <t>Atenção!</t>
        </r>
        <r>
          <rPr>
            <sz val="12"/>
            <color indexed="10"/>
            <rFont val="Times New Roman"/>
            <family val="1"/>
          </rPr>
          <t xml:space="preserve"> O valor de Kc deverá ser preenchido somente nos meses em que a cultura estiver implantada e com previsão de irrigação. Nos outros meses, deixar os campos vazios.</t>
        </r>
      </text>
    </comment>
    <comment ref="I15" authorId="1">
      <text>
        <r>
          <rPr>
            <b/>
            <sz val="12"/>
            <color indexed="10"/>
            <rFont val="Times New Roman"/>
            <family val="1"/>
          </rPr>
          <t xml:space="preserve">                                         </t>
        </r>
        <r>
          <rPr>
            <b/>
            <u val="single"/>
            <sz val="12"/>
            <color indexed="10"/>
            <rFont val="Times New Roman"/>
            <family val="1"/>
          </rPr>
          <t xml:space="preserve">Kaj-Coeficiente de ajuste do Kc
 </t>
        </r>
        <r>
          <rPr>
            <b/>
            <sz val="12"/>
            <color indexed="10"/>
            <rFont val="Times New Roman"/>
            <family val="1"/>
          </rPr>
          <t xml:space="preserve">
                Este ajuste poderá ser usado em situações especiais, por exemplo:
1) </t>
        </r>
        <r>
          <rPr>
            <sz val="12"/>
            <color indexed="10"/>
            <rFont val="Times New Roman"/>
            <family val="1"/>
          </rPr>
          <t xml:space="preserve">Quando a irrigação não for feita para suprimento hídrico ideal (irrigação com déficit hídrico).
        </t>
        </r>
        <r>
          <rPr>
            <b/>
            <sz val="12"/>
            <color indexed="10"/>
            <rFont val="Times New Roman"/>
            <family val="1"/>
          </rPr>
          <t xml:space="preserve">   Exemplo </t>
        </r>
        <r>
          <rPr>
            <sz val="12"/>
            <color indexed="10"/>
            <rFont val="Times New Roman"/>
            <family val="1"/>
          </rPr>
          <t xml:space="preserve">   Kaj = 0,7 
        Obs: Para suprimeto hídrico ideal, o valor de Kaj deverá ser 1.
</t>
        </r>
        <r>
          <rPr>
            <b/>
            <sz val="12"/>
            <color indexed="10"/>
            <rFont val="Times New Roman"/>
            <family val="1"/>
          </rPr>
          <t xml:space="preserve">2) </t>
        </r>
        <r>
          <rPr>
            <sz val="12"/>
            <color indexed="10"/>
            <rFont val="Times New Roman"/>
            <family val="1"/>
          </rPr>
          <t xml:space="preserve">Quando forem necessários ajustes em função do espaçamento das culturas, com redução da percentagem de umedecimento do terreno (em irrigação localizada).
           Exemplo    Kaj=0,8
</t>
        </r>
        <r>
          <rPr>
            <b/>
            <sz val="12"/>
            <color indexed="10"/>
            <rFont val="Times New Roman"/>
            <family val="1"/>
          </rPr>
          <t>3)</t>
        </r>
        <r>
          <rPr>
            <sz val="12"/>
            <color indexed="10"/>
            <rFont val="Times New Roman"/>
            <family val="1"/>
          </rPr>
          <t xml:space="preserve"> No caso de irrigação por inundação esse valor pode ser usado para corrigir as necessidades hídricas no primeiro mês da irrigação, em decorrência de necessidades hídricas adicionais para saturação do perfil do solo e formação da lâmina inicial de inundação.    
           Exemplo    Kaj = 1,4 (apenas para o primeiro mês da irrigação por inundação)
</t>
        </r>
        <r>
          <rPr>
            <b/>
            <sz val="12"/>
            <color indexed="10"/>
            <rFont val="Times New Roman"/>
            <family val="1"/>
          </rPr>
          <t>No maior parte dos casos não será necessário nenhum ajuste, nesse caso deixar o valor de Kaj =1.</t>
        </r>
        <r>
          <rPr>
            <b/>
            <sz val="12"/>
            <color indexed="10"/>
            <rFont val="Tahoma"/>
            <family val="2"/>
          </rPr>
          <t xml:space="preserve">
</t>
        </r>
        <r>
          <rPr>
            <b/>
            <sz val="12"/>
            <color indexed="10"/>
            <rFont val="Times New Roman"/>
            <family val="1"/>
          </rPr>
          <t xml:space="preserve">Atenção!: </t>
        </r>
        <r>
          <rPr>
            <sz val="12"/>
            <color indexed="10"/>
            <rFont val="Times New Roman"/>
            <family val="1"/>
          </rPr>
          <t>O valor de Kaj deverá ser preenchido somente nos meses em que a cultura estiver implantada e com previsão de irrigação. Nos outros meses, deixar os campos vazios.</t>
        </r>
      </text>
    </comment>
    <comment ref="G28" authorId="1">
      <text>
        <r>
          <rPr>
            <sz val="12"/>
            <color indexed="10"/>
            <rFont val="Times New Roman"/>
            <family val="1"/>
          </rPr>
          <t xml:space="preserve">No caso de os dados de </t>
        </r>
        <r>
          <rPr>
            <b/>
            <sz val="12"/>
            <color indexed="10"/>
            <rFont val="Times New Roman"/>
            <family val="1"/>
          </rPr>
          <t xml:space="preserve">Precipitação provável e efetiva e de  Evapotranspiração de referência </t>
        </r>
        <r>
          <rPr>
            <sz val="12"/>
            <color indexed="10"/>
            <rFont val="Times New Roman"/>
            <family val="1"/>
          </rPr>
          <t>fornecidos pelo sistema terem sido alterados, informar a fonte dos dados</t>
        </r>
      </text>
    </comment>
    <comment ref="F30" authorId="1">
      <text>
        <r>
          <rPr>
            <sz val="12"/>
            <color indexed="10"/>
            <rFont val="Times New Roman"/>
            <family val="1"/>
          </rPr>
          <t xml:space="preserve">Estimativa do </t>
        </r>
        <r>
          <rPr>
            <b/>
            <sz val="12"/>
            <color indexed="10"/>
            <rFont val="Times New Roman"/>
            <family val="1"/>
          </rPr>
          <t>Volume mensal necessário</t>
        </r>
        <r>
          <rPr>
            <sz val="12"/>
            <color indexed="10"/>
            <rFont val="Times New Roman"/>
            <family val="1"/>
          </rPr>
          <t xml:space="preserve"> para atender a
 área irrigada por esse  ponto de captação.</t>
        </r>
      </text>
    </comment>
    <comment ref="H30" authorId="0">
      <text>
        <r>
          <rPr>
            <b/>
            <u val="single"/>
            <sz val="12"/>
            <color indexed="10"/>
            <rFont val="Times New Roman"/>
            <family val="1"/>
          </rPr>
          <t>Soma das vazões das bombas com previsão de operação no mês</t>
        </r>
        <r>
          <rPr>
            <b/>
            <sz val="12"/>
            <color indexed="10"/>
            <rFont val="Times New Roman"/>
            <family val="1"/>
          </rPr>
          <t xml:space="preserve">
</t>
        </r>
        <r>
          <rPr>
            <sz val="12"/>
            <color indexed="10"/>
            <rFont val="Times New Roman"/>
            <family val="1"/>
          </rPr>
          <t xml:space="preserve">Os valores desse campo deverão ser preenchidos com no máximo 1 casa decimal.
</t>
        </r>
        <r>
          <rPr>
            <b/>
            <sz val="12"/>
            <color indexed="10"/>
            <rFont val="Times New Roman"/>
            <family val="1"/>
          </rPr>
          <t>Exemplos</t>
        </r>
        <r>
          <rPr>
            <sz val="12"/>
            <color indexed="10"/>
            <rFont val="Times New Roman"/>
            <family val="1"/>
          </rPr>
          <t xml:space="preserve"> : 345 m</t>
        </r>
        <r>
          <rPr>
            <vertAlign val="superscript"/>
            <sz val="12"/>
            <color indexed="10"/>
            <rFont val="Times New Roman"/>
            <family val="1"/>
          </rPr>
          <t>3</t>
        </r>
        <r>
          <rPr>
            <sz val="12"/>
            <color indexed="10"/>
            <rFont val="Times New Roman"/>
            <family val="1"/>
          </rPr>
          <t>/h ou 345,3 m</t>
        </r>
        <r>
          <rPr>
            <vertAlign val="superscript"/>
            <sz val="12"/>
            <color indexed="10"/>
            <rFont val="Times New Roman"/>
            <family val="1"/>
          </rPr>
          <t>3</t>
        </r>
        <r>
          <rPr>
            <sz val="12"/>
            <color indexed="10"/>
            <rFont val="Times New Roman"/>
            <family val="1"/>
          </rPr>
          <t>/h
Quando for utilizada apenas uma bomba, o valor da vazão de captação, deverá ser constante ao longo dos meses de captação (a não ser que a bomba permita a variação de vazão especificada).
Quando for utilizada mais de uma bomba, a vazão deverá ser a soma das vazões das bombas com previsão de operação no mês.
No caso de derivação sem bombeamento, a vazão poderá variar ao longo dos meses de acordo com a previsão de operação estabelecida pelo requerente.</t>
        </r>
      </text>
    </comment>
    <comment ref="AB30" authorId="1">
      <text>
        <r>
          <rPr>
            <sz val="12"/>
            <color indexed="10"/>
            <rFont val="Times New Roman"/>
            <family val="1"/>
          </rPr>
          <t xml:space="preserve">Estimativa do </t>
        </r>
        <r>
          <rPr>
            <b/>
            <sz val="12"/>
            <color indexed="10"/>
            <rFont val="Times New Roman"/>
            <family val="1"/>
          </rPr>
          <t>Volume mensal necessário</t>
        </r>
        <r>
          <rPr>
            <sz val="12"/>
            <color indexed="10"/>
            <rFont val="Times New Roman"/>
            <family val="1"/>
          </rPr>
          <t xml:space="preserve"> (m</t>
        </r>
        <r>
          <rPr>
            <vertAlign val="superscript"/>
            <sz val="12"/>
            <color indexed="10"/>
            <rFont val="Times New Roman"/>
            <family val="1"/>
          </rPr>
          <t>3</t>
        </r>
        <r>
          <rPr>
            <sz val="12"/>
            <color indexed="10"/>
            <rFont val="Times New Roman"/>
            <family val="1"/>
          </rPr>
          <t xml:space="preserve">/mês) para atender a área irrigada a partir desse ponto de captação.
Os valores desta Coluna são ligeiramente diferentes das necessidades estimadas na  Coluna A, em decorrência dos arredondamentos necessários nas </t>
        </r>
        <r>
          <rPr>
            <b/>
            <sz val="12"/>
            <color indexed="10"/>
            <rFont val="Times New Roman"/>
            <family val="1"/>
          </rPr>
          <t>Colunas D e E.</t>
        </r>
      </text>
    </comment>
    <comment ref="AL30" authorId="0">
      <text>
        <r>
          <rPr>
            <b/>
            <sz val="12"/>
            <color indexed="10"/>
            <rFont val="Times New Roman"/>
            <family val="1"/>
          </rPr>
          <t xml:space="preserve">Consumo médio mensal (L/s/ha). </t>
        </r>
        <r>
          <rPr>
            <sz val="12"/>
            <color indexed="10"/>
            <rFont val="Times New Roman"/>
            <family val="1"/>
          </rPr>
          <t xml:space="preserve"> Também é chamado de vazão contínua ou vazão específica. 
Este consumo pressupõe uma captação contínua no tempo (24 h/dia, todos os dias do mês).
É um valor usado em comparações de consumo na irrigação.</t>
        </r>
      </text>
    </comment>
    <comment ref="M31" authorId="0">
      <text>
        <r>
          <rPr>
            <b/>
            <u val="single"/>
            <sz val="12"/>
            <color indexed="10"/>
            <rFont val="Times New Roman"/>
            <family val="1"/>
          </rPr>
          <t>Estimativa do número de horas de funcionamento para cada mê</t>
        </r>
        <r>
          <rPr>
            <b/>
            <sz val="12"/>
            <color indexed="10"/>
            <rFont val="Times New Roman"/>
            <family val="1"/>
          </rPr>
          <t xml:space="preserve">s,
</t>
        </r>
        <r>
          <rPr>
            <sz val="12"/>
            <color indexed="10"/>
            <rFont val="Times New Roman"/>
            <family val="1"/>
          </rPr>
          <t xml:space="preserve">em função do volume mensal necessário (COLUNA A) e da vazão preenchida (COLUNA B). </t>
        </r>
        <r>
          <rPr>
            <b/>
            <sz val="12"/>
            <color indexed="10"/>
            <rFont val="Times New Roman"/>
            <family val="1"/>
          </rPr>
          <t xml:space="preserve">
</t>
        </r>
        <r>
          <rPr>
            <sz val="12"/>
            <color indexed="10"/>
            <rFont val="Times New Roman"/>
            <family val="1"/>
          </rPr>
          <t>Valores em vermelho na COLUNA C indicam que a Vazão (m</t>
        </r>
        <r>
          <rPr>
            <vertAlign val="superscript"/>
            <sz val="12"/>
            <color indexed="10"/>
            <rFont val="Times New Roman"/>
            <family val="1"/>
          </rPr>
          <t>3</t>
        </r>
        <r>
          <rPr>
            <sz val="12"/>
            <color indexed="10"/>
            <rFont val="Times New Roman"/>
            <family val="1"/>
          </rPr>
          <t>/h) especificada na COLUNA B é  insuficiente para atender o volume mensal necessário (calculado na COLUNA A).</t>
        </r>
      </text>
    </comment>
    <comment ref="R31" authorId="0">
      <text>
        <r>
          <rPr>
            <b/>
            <u val="single"/>
            <sz val="12"/>
            <color indexed="10"/>
            <rFont val="Times New Roman"/>
            <family val="1"/>
          </rPr>
          <t>Número de Horas/dia de operação</t>
        </r>
        <r>
          <rPr>
            <b/>
            <sz val="12"/>
            <color indexed="10"/>
            <rFont val="Times New Roman"/>
            <family val="1"/>
          </rPr>
          <t xml:space="preserve">,
</t>
        </r>
        <r>
          <rPr>
            <sz val="12"/>
            <color indexed="10"/>
            <rFont val="Times New Roman"/>
            <family val="1"/>
          </rPr>
          <t xml:space="preserve">As células devem ser preenchidas com números inteiros entre 0 e 24.  
(Exemplos: 12,  18,  20).  </t>
        </r>
        <r>
          <rPr>
            <b/>
            <sz val="12"/>
            <color indexed="10"/>
            <rFont val="Times New Roman"/>
            <family val="1"/>
          </rPr>
          <t xml:space="preserve">
</t>
        </r>
        <r>
          <rPr>
            <sz val="12"/>
            <color indexed="10"/>
            <rFont val="Times New Roman"/>
            <family val="1"/>
          </rPr>
          <t xml:space="preserve">Os valores dessa coluna (COLUNA D) "Horas/Dia" devem ser informados pelo requerente. Devem ser ajustados manualmente,  inclusive levando-se em consideração os resultados da  COLUNA E "Dias/Mês", de forma a atender as especificidades operacionais do projeto de irrigação.
</t>
        </r>
        <r>
          <rPr>
            <b/>
            <sz val="12"/>
            <color indexed="10"/>
            <rFont val="Times New Roman"/>
            <family val="1"/>
          </rPr>
          <t>Lembrar que:</t>
        </r>
        <r>
          <rPr>
            <sz val="12"/>
            <color indexed="10"/>
            <rFont val="Times New Roman"/>
            <family val="1"/>
          </rPr>
          <t xml:space="preserve">
</t>
        </r>
        <r>
          <rPr>
            <b/>
            <sz val="12"/>
            <color indexed="10"/>
            <rFont val="Times New Roman"/>
            <family val="1"/>
          </rPr>
          <t xml:space="preserve">--&gt; </t>
        </r>
        <r>
          <rPr>
            <sz val="12"/>
            <color indexed="10"/>
            <rFont val="Times New Roman"/>
            <family val="1"/>
          </rPr>
          <t xml:space="preserve">em  irrigação complementar (com maiores contribuições da precipitação),  as necessidades de irrigação em geral se concentram em alguns dias do mês,  durante os chamados veranicos e não regularmente distribuidas no mês inteiro.
</t>
        </r>
        <r>
          <rPr>
            <b/>
            <sz val="12"/>
            <color indexed="10"/>
            <rFont val="Times New Roman"/>
            <family val="1"/>
          </rPr>
          <t xml:space="preserve">--&gt; </t>
        </r>
        <r>
          <rPr>
            <sz val="12"/>
            <color indexed="10"/>
            <rFont val="Times New Roman"/>
            <family val="1"/>
          </rPr>
          <t xml:space="preserve">em função de vários fatores, em geral </t>
        </r>
        <r>
          <rPr>
            <b/>
            <sz val="12"/>
            <color indexed="10"/>
            <rFont val="Times New Roman"/>
            <family val="1"/>
          </rPr>
          <t>não é possível</t>
        </r>
        <r>
          <rPr>
            <sz val="12"/>
            <color indexed="10"/>
            <rFont val="Times New Roman"/>
            <family val="1"/>
          </rPr>
          <t xml:space="preserve"> o trabalho durante as 24 horas do dia (jornada de trabalho dos empregados, custo maior da energia elétrica no horário de pico de consumo, etc). Esses fatores devem ser levados em conta nos ajustes dos valores de "Horas/dia" de operação.</t>
        </r>
      </text>
    </comment>
    <comment ref="W31" authorId="0">
      <text>
        <r>
          <rPr>
            <b/>
            <u val="single"/>
            <sz val="12"/>
            <color indexed="10"/>
            <rFont val="Times New Roman"/>
            <family val="1"/>
          </rPr>
          <t xml:space="preserve">Estimativa do número de Dias/Mês de funcionamento:
</t>
        </r>
        <r>
          <rPr>
            <b/>
            <sz val="12"/>
            <color indexed="10"/>
            <rFont val="Times New Roman"/>
            <family val="1"/>
          </rPr>
          <t xml:space="preserve">
</t>
        </r>
        <r>
          <rPr>
            <sz val="12"/>
            <color indexed="10"/>
            <rFont val="Times New Roman"/>
            <family val="1"/>
          </rPr>
          <t xml:space="preserve">em função do volume mensal necessário (COLUNA A), da vazão de captação (COLUNA B), e das Horas/Dia  (COLUNA D). </t>
        </r>
        <r>
          <rPr>
            <b/>
            <sz val="12"/>
            <color indexed="10"/>
            <rFont val="Times New Roman"/>
            <family val="1"/>
          </rPr>
          <t xml:space="preserve">
</t>
        </r>
        <r>
          <rPr>
            <sz val="12"/>
            <color indexed="10"/>
            <rFont val="Times New Roman"/>
            <family val="1"/>
          </rPr>
          <t>Valores em vermelho na COLUNA E indicam que a Vazão (m</t>
        </r>
        <r>
          <rPr>
            <vertAlign val="superscript"/>
            <sz val="12"/>
            <color indexed="10"/>
            <rFont val="Times New Roman"/>
            <family val="1"/>
          </rPr>
          <t>3</t>
        </r>
        <r>
          <rPr>
            <sz val="12"/>
            <color indexed="10"/>
            <rFont val="Times New Roman"/>
            <family val="1"/>
          </rPr>
          <t>/h) especificada na COLUNA B, ou as Horas/Dia (COLUNA D) são insuficientes para atender as estimativas do Volume mensal necessário (COLUNA A).</t>
        </r>
      </text>
    </comment>
    <comment ref="AQ32" authorId="0">
      <text>
        <r>
          <rPr>
            <sz val="12"/>
            <color indexed="10"/>
            <rFont val="Times New Roman"/>
            <family val="1"/>
          </rPr>
          <t xml:space="preserve">Consumo médio do mês de </t>
        </r>
        <r>
          <rPr>
            <b/>
            <sz val="12"/>
            <color indexed="10"/>
            <rFont val="Times New Roman"/>
            <family val="1"/>
          </rPr>
          <t>maior</t>
        </r>
        <r>
          <rPr>
            <sz val="12"/>
            <color indexed="10"/>
            <rFont val="Times New Roman"/>
            <family val="1"/>
          </rPr>
          <t xml:space="preserve"> demanda
  (L/s/ha).  </t>
        </r>
      </text>
    </comment>
    <comment ref="AQ33" authorId="0">
      <text>
        <r>
          <rPr>
            <sz val="12"/>
            <color indexed="10"/>
            <rFont val="Times New Roman"/>
            <family val="1"/>
          </rPr>
          <t xml:space="preserve">Consumo médio do mês de </t>
        </r>
        <r>
          <rPr>
            <b/>
            <sz val="12"/>
            <color indexed="10"/>
            <rFont val="Times New Roman"/>
            <family val="1"/>
          </rPr>
          <t>menor</t>
        </r>
        <r>
          <rPr>
            <sz val="12"/>
            <color indexed="10"/>
            <rFont val="Times New Roman"/>
            <family val="1"/>
          </rPr>
          <t xml:space="preserve">
demanda
 (L/s/ha).</t>
        </r>
        <r>
          <rPr>
            <b/>
            <sz val="12"/>
            <color indexed="10"/>
            <rFont val="Times New Roman"/>
            <family val="1"/>
          </rPr>
          <t xml:space="preserve"> </t>
        </r>
        <r>
          <rPr>
            <sz val="14"/>
            <color indexed="10"/>
            <rFont val="Times New Roman"/>
            <family val="1"/>
          </rPr>
          <t xml:space="preserve"> 
</t>
        </r>
      </text>
    </comment>
    <comment ref="AQ34" authorId="0">
      <text>
        <r>
          <rPr>
            <b/>
            <sz val="12"/>
            <color indexed="10"/>
            <rFont val="Times New Roman"/>
            <family val="1"/>
          </rPr>
          <t>Consumo médio do ano (L/s/ha)
C</t>
        </r>
        <r>
          <rPr>
            <sz val="12"/>
            <color indexed="10"/>
            <rFont val="Times New Roman"/>
            <family val="1"/>
          </rPr>
          <t>onsiderando todos os meses do ano.</t>
        </r>
      </text>
    </comment>
    <comment ref="AQ36" authorId="1">
      <text>
        <r>
          <rPr>
            <b/>
            <sz val="12"/>
            <color indexed="10"/>
            <rFont val="Times New Roman"/>
            <family val="1"/>
          </rPr>
          <t xml:space="preserve">Área irrigada atendida pelo ponto de captação (ha). 
</t>
        </r>
        <r>
          <rPr>
            <sz val="12"/>
            <color indexed="10"/>
            <rFont val="Times New Roman"/>
            <family val="1"/>
          </rPr>
          <t>Soma das áreas irrigadas parciais informadas nos diversos sistemas de irrigação.
(Dados de irrigação Colunas 1 -8)</t>
        </r>
        <r>
          <rPr>
            <sz val="8"/>
            <rFont val="Tahoma"/>
            <family val="2"/>
          </rPr>
          <t xml:space="preserve">
</t>
        </r>
      </text>
    </comment>
    <comment ref="AQ39" authorId="0">
      <text>
        <r>
          <rPr>
            <b/>
            <sz val="12"/>
            <color indexed="10"/>
            <rFont val="Times New Roman"/>
            <family val="1"/>
          </rPr>
          <t xml:space="preserve">Eficiência Média em %:
</t>
        </r>
        <r>
          <rPr>
            <sz val="12"/>
            <color indexed="10"/>
            <rFont val="Times New Roman"/>
            <family val="1"/>
          </rPr>
          <t>Quando for o caso, ponderada pela área dos diferentes sistemas/métodos de irrigação empregados nesse ponto.</t>
        </r>
        <r>
          <rPr>
            <sz val="14"/>
            <color indexed="10"/>
            <rFont val="Times New Roman"/>
            <family val="1"/>
          </rPr>
          <t xml:space="preserve">
</t>
        </r>
      </text>
    </comment>
    <comment ref="AQ42" authorId="0">
      <text>
        <r>
          <rPr>
            <sz val="14"/>
            <color indexed="10"/>
            <rFont val="Times New Roman"/>
            <family val="1"/>
          </rPr>
          <t xml:space="preserve">Soma das demandas mensais resultando em um </t>
        </r>
        <r>
          <rPr>
            <b/>
            <sz val="14"/>
            <color indexed="10"/>
            <rFont val="Times New Roman"/>
            <family val="1"/>
          </rPr>
          <t>volume anual total (m</t>
        </r>
        <r>
          <rPr>
            <b/>
            <vertAlign val="superscript"/>
            <sz val="14"/>
            <color indexed="10"/>
            <rFont val="Times New Roman"/>
            <family val="1"/>
          </rPr>
          <t>3</t>
        </r>
        <r>
          <rPr>
            <b/>
            <sz val="14"/>
            <color indexed="10"/>
            <rFont val="Times New Roman"/>
            <family val="1"/>
          </rPr>
          <t>/ano).</t>
        </r>
      </text>
    </comment>
  </commentList>
</comments>
</file>

<file path=xl/sharedStrings.xml><?xml version="1.0" encoding="utf-8"?>
<sst xmlns="http://schemas.openxmlformats.org/spreadsheetml/2006/main" count="140" uniqueCount="90">
  <si>
    <t>Jan</t>
  </si>
  <si>
    <t>Fev</t>
  </si>
  <si>
    <t>Mar</t>
  </si>
  <si>
    <t>Abr</t>
  </si>
  <si>
    <t>Mai</t>
  </si>
  <si>
    <t>Jun</t>
  </si>
  <si>
    <t>Jul</t>
  </si>
  <si>
    <t>Ago</t>
  </si>
  <si>
    <t>Set</t>
  </si>
  <si>
    <t>Out</t>
  </si>
  <si>
    <t>Nov</t>
  </si>
  <si>
    <t>Dez</t>
  </si>
  <si>
    <t>Kc</t>
  </si>
  <si>
    <t>Etc</t>
  </si>
  <si>
    <t>LB</t>
  </si>
  <si>
    <t>Mês</t>
  </si>
  <si>
    <t>Requerente:</t>
  </si>
  <si>
    <t>Operação</t>
  </si>
  <si>
    <t>Mensal</t>
  </si>
  <si>
    <t>Vol</t>
  </si>
  <si>
    <t>Cultura(s)</t>
  </si>
  <si>
    <t>Sistema/Método</t>
  </si>
  <si>
    <t>Eficiência da irrigação (%)</t>
  </si>
  <si>
    <t>Janeiro</t>
  </si>
  <si>
    <t>Fevereiro</t>
  </si>
  <si>
    <t>Março</t>
  </si>
  <si>
    <t>Abril</t>
  </si>
  <si>
    <t>Maio</t>
  </si>
  <si>
    <t>Junho</t>
  </si>
  <si>
    <t>Julho</t>
  </si>
  <si>
    <t>Agosto</t>
  </si>
  <si>
    <t>Setembro</t>
  </si>
  <si>
    <t>Outubro</t>
  </si>
  <si>
    <t>Novembro</t>
  </si>
  <si>
    <t>Dezembro</t>
  </si>
  <si>
    <t>(L/s/ha)</t>
  </si>
  <si>
    <t>Área irrigada (ha)</t>
  </si>
  <si>
    <t>OBS:</t>
  </si>
  <si>
    <t>Horas/mês</t>
  </si>
  <si>
    <t>Diário</t>
  </si>
  <si>
    <t>L/s/ha</t>
  </si>
  <si>
    <t>Consumo</t>
  </si>
  <si>
    <t>Vazão</t>
  </si>
  <si>
    <t>A</t>
  </si>
  <si>
    <t>B</t>
  </si>
  <si>
    <t>C</t>
  </si>
  <si>
    <t>D</t>
  </si>
  <si>
    <t>E</t>
  </si>
  <si>
    <t>F</t>
  </si>
  <si>
    <t>G</t>
  </si>
  <si>
    <t>H</t>
  </si>
  <si>
    <t>I</t>
  </si>
  <si>
    <t>Eto*</t>
  </si>
  <si>
    <t>Fonte dos dados*:</t>
  </si>
  <si>
    <t xml:space="preserve">Eficiência </t>
  </si>
  <si>
    <t>ha</t>
  </si>
  <si>
    <t>%</t>
  </si>
  <si>
    <r>
      <t>Volumes (m</t>
    </r>
    <r>
      <rPr>
        <b/>
        <vertAlign val="superscript"/>
        <sz val="12"/>
        <color indexed="8"/>
        <rFont val="Times New Roman"/>
        <family val="1"/>
      </rPr>
      <t>3</t>
    </r>
    <r>
      <rPr>
        <b/>
        <sz val="12"/>
        <color indexed="8"/>
        <rFont val="Times New Roman"/>
        <family val="1"/>
      </rPr>
      <t>)</t>
    </r>
  </si>
  <si>
    <r>
      <t>m</t>
    </r>
    <r>
      <rPr>
        <b/>
        <vertAlign val="superscript"/>
        <sz val="12"/>
        <color indexed="8"/>
        <rFont val="Times New Roman"/>
        <family val="1"/>
      </rPr>
      <t>3</t>
    </r>
  </si>
  <si>
    <r>
      <t>m</t>
    </r>
    <r>
      <rPr>
        <b/>
        <vertAlign val="superscript"/>
        <sz val="12"/>
        <color indexed="8"/>
        <rFont val="Times New Roman"/>
        <family val="1"/>
      </rPr>
      <t>3</t>
    </r>
    <r>
      <rPr>
        <b/>
        <sz val="12"/>
        <color indexed="8"/>
        <rFont val="Times New Roman"/>
        <family val="1"/>
      </rPr>
      <t>/h</t>
    </r>
  </si>
  <si>
    <t>Kaj</t>
  </si>
  <si>
    <t>Nº  do ponto:</t>
  </si>
  <si>
    <t>Máx:</t>
  </si>
  <si>
    <t>Preencher apenas as células de cor amarela</t>
  </si>
  <si>
    <r>
      <t>P</t>
    </r>
    <r>
      <rPr>
        <b/>
        <vertAlign val="subscript"/>
        <sz val="14"/>
        <color indexed="8"/>
        <rFont val="Times New Roman"/>
        <family val="1"/>
      </rPr>
      <t>(p%)</t>
    </r>
    <r>
      <rPr>
        <b/>
        <sz val="14"/>
        <color indexed="8"/>
        <rFont val="Times New Roman"/>
        <family val="1"/>
      </rPr>
      <t>*</t>
    </r>
  </si>
  <si>
    <t xml:space="preserve">*a partir da base FAOCLIM; Eto: Penman-Montheith/FAO; P(p%)-precipitação provável com 80% de garantia (método FAO/AGLW) e efetiva (método SCS).  </t>
  </si>
  <si>
    <t xml:space="preserve">Consumo </t>
  </si>
  <si>
    <t xml:space="preserve"> Média anual:</t>
  </si>
  <si>
    <t>média:</t>
  </si>
  <si>
    <t>Corpo Hídrico:</t>
  </si>
  <si>
    <t>Mín:</t>
  </si>
  <si>
    <t>PLANILHA PARA A DETERMINAÇÃO DAS NECESSIDADES MENSAIS DE ÁGUA PARA IRRIGAÇÃO - Por ponto de captação.</t>
  </si>
  <si>
    <t>Município/UF</t>
  </si>
  <si>
    <t>Dados da captação:</t>
  </si>
  <si>
    <t>Dados da irrigação:</t>
  </si>
  <si>
    <t>Dados Cadastrais:</t>
  </si>
  <si>
    <t>Horas/Dia</t>
  </si>
  <si>
    <t>Dias/Mês</t>
  </si>
  <si>
    <t>Volume</t>
  </si>
  <si>
    <r>
      <t>(m</t>
    </r>
    <r>
      <rPr>
        <vertAlign val="superscript"/>
        <sz val="12"/>
        <rFont val="Times New Roman"/>
        <family val="1"/>
      </rPr>
      <t>3</t>
    </r>
    <r>
      <rPr>
        <sz val="12"/>
        <rFont val="Times New Roman"/>
        <family val="1"/>
      </rPr>
      <t>/ano)</t>
    </r>
  </si>
  <si>
    <t>Propriedade:</t>
  </si>
  <si>
    <t>Área(ha):</t>
  </si>
  <si>
    <t>Área irrig do ponto:</t>
  </si>
  <si>
    <t>Área irrigada total da propriedade (ha):</t>
  </si>
  <si>
    <t xml:space="preserve">Para obter instruções, posicionar o cursor sobre o triângulo vermelho no canto superior direito das células.  </t>
  </si>
  <si>
    <t>Volume total anual:</t>
  </si>
  <si>
    <t xml:space="preserve">      ___ °   ___'  ___" Latitude;  ___ °  ___'  ___" Longitude  </t>
  </si>
  <si>
    <t>Coordenadas do ponto:</t>
  </si>
  <si>
    <t>Usar os resultados das estimativas da planilha para o prenchimento do respectivo ponto de captação no Regla.</t>
  </si>
  <si>
    <t>Acaiaca/MG</t>
  </si>
</sst>
</file>

<file path=xl/styles.xml><?xml version="1.0" encoding="utf-8"?>
<styleSheet xmlns="http://schemas.openxmlformats.org/spreadsheetml/2006/main">
  <numFmts count="4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0.0"/>
    <numFmt numFmtId="185" formatCode="0.0000"/>
    <numFmt numFmtId="186" formatCode="0.000"/>
    <numFmt numFmtId="187" formatCode="0.000000"/>
    <numFmt numFmtId="188" formatCode="0.00000"/>
    <numFmt numFmtId="189" formatCode="#,##0.0"/>
    <numFmt numFmtId="190" formatCode="0.0000000"/>
    <numFmt numFmtId="191" formatCode="#,##0.000"/>
    <numFmt numFmtId="192" formatCode="&quot;Sim&quot;;&quot;Sim&quot;;&quot;Não&quot;"/>
    <numFmt numFmtId="193" formatCode="&quot;Verdadeiro&quot;;&quot;Verdadeiro&quot;;&quot;Falso&quot;"/>
    <numFmt numFmtId="194" formatCode="&quot;Ativar&quot;;&quot;Ativar&quot;;&quot;Desativar&quot;"/>
    <numFmt numFmtId="195" formatCode="[$€-2]\ #,##0.00_);[Red]\([$€-2]\ #,##0.00\)"/>
    <numFmt numFmtId="196" formatCode="_-* #,##0.0_-;\-* #,##0.0_-;_-* &quot;-&quot;??_-;_-@_-"/>
  </numFmts>
  <fonts count="87">
    <font>
      <sz val="10"/>
      <name val="Arial"/>
      <family val="0"/>
    </font>
    <font>
      <b/>
      <sz val="10"/>
      <name val="Arial"/>
      <family val="2"/>
    </font>
    <font>
      <sz val="8"/>
      <name val="Times New Roman"/>
      <family val="1"/>
    </font>
    <font>
      <u val="single"/>
      <sz val="10"/>
      <color indexed="12"/>
      <name val="Arial"/>
      <family val="2"/>
    </font>
    <font>
      <u val="single"/>
      <sz val="10"/>
      <color indexed="36"/>
      <name val="Arial"/>
      <family val="2"/>
    </font>
    <font>
      <sz val="10"/>
      <name val="Times New Roman"/>
      <family val="1"/>
    </font>
    <font>
      <sz val="12"/>
      <name val="Times New Roman"/>
      <family val="1"/>
    </font>
    <font>
      <b/>
      <sz val="12"/>
      <name val="Times New Roman"/>
      <family val="1"/>
    </font>
    <font>
      <b/>
      <sz val="10"/>
      <name val="Times New Roman"/>
      <family val="1"/>
    </font>
    <font>
      <sz val="12"/>
      <color indexed="8"/>
      <name val="Times New Roman"/>
      <family val="1"/>
    </font>
    <font>
      <sz val="14"/>
      <color indexed="10"/>
      <name val="Arial"/>
      <family val="2"/>
    </font>
    <font>
      <sz val="14"/>
      <name val="Arial"/>
      <family val="2"/>
    </font>
    <font>
      <u val="single"/>
      <sz val="12"/>
      <color indexed="12"/>
      <name val="Tahoma"/>
      <family val="2"/>
    </font>
    <font>
      <u val="single"/>
      <sz val="12"/>
      <color indexed="12"/>
      <name val="Arial"/>
      <family val="2"/>
    </font>
    <font>
      <sz val="12"/>
      <name val="Arial"/>
      <family val="2"/>
    </font>
    <font>
      <b/>
      <sz val="12"/>
      <color indexed="8"/>
      <name val="Times New Roman"/>
      <family val="1"/>
    </font>
    <font>
      <vertAlign val="superscript"/>
      <sz val="12"/>
      <name val="Times New Roman"/>
      <family val="1"/>
    </font>
    <font>
      <sz val="12"/>
      <color indexed="12"/>
      <name val="Times New Roman"/>
      <family val="1"/>
    </font>
    <font>
      <sz val="10"/>
      <color indexed="12"/>
      <name val="Arial"/>
      <family val="2"/>
    </font>
    <font>
      <b/>
      <sz val="14"/>
      <color indexed="10"/>
      <name val="Times New Roman"/>
      <family val="1"/>
    </font>
    <font>
      <b/>
      <sz val="12"/>
      <color indexed="10"/>
      <name val="Tahoma"/>
      <family val="2"/>
    </font>
    <font>
      <b/>
      <vertAlign val="superscript"/>
      <sz val="12"/>
      <color indexed="8"/>
      <name val="Times New Roman"/>
      <family val="1"/>
    </font>
    <font>
      <b/>
      <sz val="14"/>
      <color indexed="10"/>
      <name val="Arial"/>
      <family val="2"/>
    </font>
    <font>
      <sz val="8"/>
      <name val="Tahoma"/>
      <family val="2"/>
    </font>
    <font>
      <b/>
      <vertAlign val="subscript"/>
      <sz val="14"/>
      <color indexed="8"/>
      <name val="Times New Roman"/>
      <family val="1"/>
    </font>
    <font>
      <b/>
      <sz val="14"/>
      <color indexed="8"/>
      <name val="Times New Roman"/>
      <family val="1"/>
    </font>
    <font>
      <sz val="12"/>
      <color indexed="10"/>
      <name val="Times New Roman"/>
      <family val="1"/>
    </font>
    <font>
      <b/>
      <sz val="12"/>
      <color indexed="10"/>
      <name val="Times New Roman"/>
      <family val="1"/>
    </font>
    <font>
      <sz val="14"/>
      <color indexed="10"/>
      <name val="Times New Roman"/>
      <family val="1"/>
    </font>
    <font>
      <b/>
      <vertAlign val="superscript"/>
      <sz val="14"/>
      <color indexed="10"/>
      <name val="Times New Roman"/>
      <family val="1"/>
    </font>
    <font>
      <sz val="12"/>
      <color indexed="8"/>
      <name val="Arial"/>
      <family val="2"/>
    </font>
    <font>
      <b/>
      <sz val="12"/>
      <color indexed="12"/>
      <name val="Times New Roman"/>
      <family val="1"/>
    </font>
    <font>
      <b/>
      <u val="single"/>
      <sz val="12"/>
      <color indexed="10"/>
      <name val="Times New Roman"/>
      <family val="1"/>
    </font>
    <font>
      <vertAlign val="superscript"/>
      <sz val="12"/>
      <color indexed="10"/>
      <name val="Times New Roman"/>
      <family val="1"/>
    </font>
    <font>
      <b/>
      <sz val="11"/>
      <name val="Times New Roman"/>
      <family val="1"/>
    </font>
    <font>
      <sz val="11"/>
      <name val="Times New Roman"/>
      <family val="1"/>
    </font>
    <font>
      <b/>
      <sz val="11"/>
      <color indexed="8"/>
      <name val="Times New Roman"/>
      <family val="1"/>
    </font>
    <font>
      <b/>
      <sz val="11"/>
      <name val="Arial"/>
      <family val="2"/>
    </font>
    <font>
      <sz val="11"/>
      <name val="Arial"/>
      <family val="2"/>
    </font>
    <font>
      <sz val="10"/>
      <color indexed="8"/>
      <name val="Times New Roman"/>
      <family val="1"/>
    </font>
    <font>
      <b/>
      <sz val="12"/>
      <color indexed="17"/>
      <name val="Times New Roman"/>
      <family val="1"/>
    </font>
    <font>
      <b/>
      <sz val="10"/>
      <color indexed="12"/>
      <name val="Times New Roman"/>
      <family val="1"/>
    </font>
    <font>
      <b/>
      <sz val="10"/>
      <color indexed="17"/>
      <name val="Times New Roman"/>
      <family val="1"/>
    </font>
    <font>
      <u val="single"/>
      <sz val="14"/>
      <color indexed="12"/>
      <name val="Arial"/>
      <family val="2"/>
    </font>
    <font>
      <b/>
      <sz val="12"/>
      <color indexed="12"/>
      <name val="Arial"/>
      <family val="2"/>
    </font>
    <font>
      <b/>
      <sz val="10"/>
      <color indexed="8"/>
      <name val="Times New Roman"/>
      <family val="1"/>
    </font>
    <font>
      <b/>
      <sz val="10"/>
      <color indexed="13"/>
      <name val="Arial"/>
      <family val="2"/>
    </font>
    <font>
      <b/>
      <sz val="9"/>
      <name val="Times New Roman"/>
      <family val="1"/>
    </font>
    <font>
      <sz val="8"/>
      <name val="Arial"/>
      <family val="2"/>
    </font>
    <font>
      <sz val="14"/>
      <color indexed="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10"/>
      <name val="Times New Roman"/>
      <family val="0"/>
    </font>
    <font>
      <b/>
      <sz val="11"/>
      <color indexed="10"/>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7"/>
        <bgColor indexed="64"/>
      </patternFill>
    </fill>
    <fill>
      <patternFill patternType="solid">
        <fgColor indexed="26"/>
        <bgColor indexed="64"/>
      </patternFill>
    </fill>
    <fill>
      <patternFill patternType="solid">
        <fgColor indexed="10"/>
        <bgColor indexed="64"/>
      </patternFill>
    </fill>
    <fill>
      <patternFill patternType="solid">
        <fgColor indexed="12"/>
        <bgColor indexed="64"/>
      </patternFill>
    </fill>
    <fill>
      <patternFill patternType="solid">
        <fgColor indexed="17"/>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13"/>
        <bgColor indexed="64"/>
      </patternFill>
    </fill>
    <fill>
      <patternFill patternType="solid">
        <fgColor indexed="43"/>
        <bgColor indexed="64"/>
      </patternFill>
    </fill>
    <fill>
      <patternFill patternType="solid">
        <fgColor theme="0" tint="-0.24997000396251678"/>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style="thin"/>
    </border>
    <border>
      <left style="thin"/>
      <right>
        <color indexed="63"/>
      </right>
      <top style="thin"/>
      <bottom style="medium"/>
    </border>
    <border>
      <left>
        <color indexed="63"/>
      </left>
      <right>
        <color indexed="63"/>
      </right>
      <top>
        <color indexed="63"/>
      </top>
      <bottom style="medium"/>
    </border>
    <border>
      <left style="medium"/>
      <right style="thin"/>
      <top>
        <color indexed="63"/>
      </top>
      <bottom style="thin"/>
    </border>
    <border>
      <left style="medium"/>
      <right style="thin"/>
      <top style="thin"/>
      <bottom style="mediu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style="medium"/>
      <right style="thin"/>
      <top style="thin"/>
      <bottom style="thin"/>
    </border>
    <border>
      <left>
        <color indexed="63"/>
      </left>
      <right>
        <color indexed="63"/>
      </right>
      <top style="medium"/>
      <bottom style="medium"/>
    </border>
    <border>
      <left>
        <color indexed="63"/>
      </left>
      <right style="thin"/>
      <top style="medium"/>
      <bottom style="mediu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medium"/>
    </border>
    <border>
      <left style="thin"/>
      <right style="thin"/>
      <top style="thin"/>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thin"/>
    </border>
    <border>
      <left style="medium"/>
      <right>
        <color indexed="63"/>
      </right>
      <top>
        <color indexed="63"/>
      </top>
      <bottom style="thin"/>
    </border>
    <border>
      <left>
        <color indexed="63"/>
      </left>
      <right style="thin"/>
      <top style="medium"/>
      <bottom style="thin"/>
    </border>
    <border>
      <left style="thin"/>
      <right style="medium"/>
      <top>
        <color indexed="63"/>
      </top>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thin"/>
      <right style="medium"/>
      <top style="thin"/>
      <bottom style="thin"/>
    </border>
    <border>
      <left style="thin"/>
      <right style="medium"/>
      <top>
        <color indexed="63"/>
      </top>
      <bottom>
        <color indexed="63"/>
      </bottom>
    </border>
    <border>
      <left style="thin"/>
      <right style="medium"/>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medium"/>
      <top style="medium"/>
      <bottom style="mediu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medium"/>
      <bottom>
        <color indexed="63"/>
      </bottom>
    </border>
    <border>
      <left style="medium"/>
      <right style="thin"/>
      <top style="medium"/>
      <bottom>
        <color indexed="63"/>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5"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76"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77" fillId="32" borderId="0" applyNumberFormat="0" applyBorder="0" applyAlignment="0" applyProtection="0"/>
    <xf numFmtId="0" fontId="78" fillId="21" borderId="5" applyNumberFormat="0" applyAlignment="0" applyProtection="0"/>
    <xf numFmtId="175"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84"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177" fontId="0" fillId="0" borderId="0" applyFont="0" applyFill="0" applyBorder="0" applyAlignment="0" applyProtection="0"/>
  </cellStyleXfs>
  <cellXfs count="262">
    <xf numFmtId="0" fontId="0" fillId="0" borderId="0" xfId="0" applyAlignment="1">
      <alignment/>
    </xf>
    <xf numFmtId="0" fontId="0" fillId="0" borderId="0" xfId="0" applyBorder="1" applyAlignment="1">
      <alignment/>
    </xf>
    <xf numFmtId="189" fontId="6" fillId="33" borderId="10" xfId="0" applyNumberFormat="1" applyFont="1" applyFill="1" applyBorder="1" applyAlignment="1" applyProtection="1">
      <alignment horizontal="center"/>
      <protection/>
    </xf>
    <xf numFmtId="0" fontId="0" fillId="0" borderId="0" xfId="0" applyBorder="1" applyAlignment="1" applyProtection="1">
      <alignment/>
      <protection/>
    </xf>
    <xf numFmtId="189" fontId="6" fillId="33" borderId="11" xfId="0" applyNumberFormat="1" applyFont="1" applyFill="1" applyBorder="1" applyAlignment="1" applyProtection="1">
      <alignment horizontal="center"/>
      <protection/>
    </xf>
    <xf numFmtId="0" fontId="2" fillId="0" borderId="0" xfId="0" applyFont="1" applyBorder="1" applyAlignment="1" applyProtection="1">
      <alignment horizontal="center"/>
      <protection/>
    </xf>
    <xf numFmtId="0" fontId="2" fillId="0" borderId="0" xfId="0" applyFont="1" applyBorder="1" applyAlignment="1" applyProtection="1">
      <alignment/>
      <protection/>
    </xf>
    <xf numFmtId="184" fontId="2" fillId="0" borderId="0" xfId="0" applyNumberFormat="1" applyFont="1" applyBorder="1" applyAlignment="1" applyProtection="1">
      <alignment/>
      <protection/>
    </xf>
    <xf numFmtId="0" fontId="3" fillId="0" borderId="0" xfId="0" applyFont="1" applyBorder="1" applyAlignment="1">
      <alignment horizontal="center"/>
    </xf>
    <xf numFmtId="0" fontId="13" fillId="0" borderId="0" xfId="0" applyFont="1" applyBorder="1" applyAlignment="1">
      <alignment horizontal="center"/>
    </xf>
    <xf numFmtId="0" fontId="0" fillId="0" borderId="0" xfId="0" applyAlignment="1" applyProtection="1">
      <alignment/>
      <protection/>
    </xf>
    <xf numFmtId="0" fontId="10" fillId="0" borderId="0" xfId="0" applyFont="1" applyAlignment="1" applyProtection="1">
      <alignment/>
      <protection/>
    </xf>
    <xf numFmtId="0" fontId="11" fillId="0" borderId="0" xfId="0" applyFont="1" applyAlignment="1" applyProtection="1">
      <alignment/>
      <protection/>
    </xf>
    <xf numFmtId="0" fontId="7" fillId="0" borderId="0" xfId="0" applyFont="1" applyBorder="1" applyAlignment="1" applyProtection="1">
      <alignment/>
      <protection/>
    </xf>
    <xf numFmtId="0" fontId="5" fillId="0" borderId="0" xfId="0" applyFont="1" applyBorder="1" applyAlignment="1" applyProtection="1">
      <alignment/>
      <protection/>
    </xf>
    <xf numFmtId="0" fontId="8" fillId="0" borderId="0" xfId="0" applyFont="1" applyBorder="1" applyAlignment="1" applyProtection="1">
      <alignment/>
      <protection/>
    </xf>
    <xf numFmtId="0" fontId="0" fillId="0" borderId="12" xfId="0" applyBorder="1" applyAlignment="1" applyProtection="1">
      <alignment/>
      <protection/>
    </xf>
    <xf numFmtId="0" fontId="12" fillId="0" borderId="0" xfId="0" applyFont="1" applyBorder="1" applyAlignment="1" applyProtection="1">
      <alignment horizontal="center"/>
      <protection/>
    </xf>
    <xf numFmtId="184" fontId="6" fillId="33" borderId="10" xfId="0" applyNumberFormat="1" applyFont="1" applyFill="1" applyBorder="1" applyAlignment="1" applyProtection="1">
      <alignment horizontal="center"/>
      <protection/>
    </xf>
    <xf numFmtId="184" fontId="6" fillId="33" borderId="13" xfId="0" applyNumberFormat="1" applyFont="1" applyFill="1" applyBorder="1" applyAlignment="1" applyProtection="1">
      <alignment horizontal="center"/>
      <protection/>
    </xf>
    <xf numFmtId="184" fontId="6" fillId="33" borderId="11" xfId="0" applyNumberFormat="1" applyFont="1" applyFill="1" applyBorder="1" applyAlignment="1" applyProtection="1">
      <alignment horizontal="center"/>
      <protection/>
    </xf>
    <xf numFmtId="184" fontId="6" fillId="33" borderId="14" xfId="0" applyNumberFormat="1" applyFont="1" applyFill="1" applyBorder="1" applyAlignment="1" applyProtection="1">
      <alignment horizontal="center"/>
      <protection/>
    </xf>
    <xf numFmtId="184" fontId="6" fillId="33" borderId="0" xfId="0" applyNumberFormat="1" applyFont="1" applyFill="1" applyBorder="1" applyAlignment="1" applyProtection="1">
      <alignment horizontal="center"/>
      <protection/>
    </xf>
    <xf numFmtId="189" fontId="6" fillId="33" borderId="0" xfId="0" applyNumberFormat="1" applyFont="1" applyFill="1" applyBorder="1" applyAlignment="1" applyProtection="1">
      <alignment horizontal="center"/>
      <protection/>
    </xf>
    <xf numFmtId="0" fontId="5" fillId="0" borderId="15" xfId="0" applyFont="1" applyBorder="1" applyAlignment="1" applyProtection="1">
      <alignment horizontal="left"/>
      <protection/>
    </xf>
    <xf numFmtId="0" fontId="5" fillId="0" borderId="15" xfId="0" applyFont="1" applyBorder="1" applyAlignment="1" applyProtection="1">
      <alignment horizontal="center"/>
      <protection/>
    </xf>
    <xf numFmtId="0" fontId="6" fillId="0" borderId="16" xfId="0" applyFont="1" applyFill="1" applyBorder="1" applyAlignment="1" applyProtection="1">
      <alignment/>
      <protection/>
    </xf>
    <xf numFmtId="0" fontId="6" fillId="0" borderId="17" xfId="0" applyFont="1" applyFill="1" applyBorder="1" applyAlignment="1" applyProtection="1">
      <alignment/>
      <protection/>
    </xf>
    <xf numFmtId="0" fontId="6" fillId="0" borderId="18" xfId="0" applyFont="1" applyFill="1" applyBorder="1" applyAlignment="1" applyProtection="1">
      <alignment/>
      <protection/>
    </xf>
    <xf numFmtId="0" fontId="6" fillId="0" borderId="19" xfId="0" applyFont="1" applyFill="1" applyBorder="1" applyAlignment="1" applyProtection="1">
      <alignment/>
      <protection/>
    </xf>
    <xf numFmtId="0" fontId="6" fillId="0" borderId="20" xfId="0" applyFont="1" applyFill="1" applyBorder="1" applyAlignment="1" applyProtection="1">
      <alignment/>
      <protection/>
    </xf>
    <xf numFmtId="0" fontId="6" fillId="0" borderId="14" xfId="0" applyFont="1" applyFill="1" applyBorder="1" applyAlignment="1" applyProtection="1">
      <alignment/>
      <protection/>
    </xf>
    <xf numFmtId="0" fontId="14" fillId="0" borderId="0" xfId="0" applyFont="1" applyAlignment="1">
      <alignment/>
    </xf>
    <xf numFmtId="0" fontId="0" fillId="0" borderId="21" xfId="0" applyFill="1" applyBorder="1" applyAlignment="1" applyProtection="1">
      <alignment/>
      <protection/>
    </xf>
    <xf numFmtId="0" fontId="0" fillId="0" borderId="22" xfId="0" applyFill="1" applyBorder="1" applyAlignment="1" applyProtection="1">
      <alignment/>
      <protection/>
    </xf>
    <xf numFmtId="0" fontId="6" fillId="0" borderId="0" xfId="0" applyFont="1" applyBorder="1" applyAlignment="1" applyProtection="1">
      <alignment/>
      <protection/>
    </xf>
    <xf numFmtId="0" fontId="6" fillId="0" borderId="23" xfId="0" applyFont="1" applyFill="1" applyBorder="1" applyAlignment="1" applyProtection="1">
      <alignment/>
      <protection/>
    </xf>
    <xf numFmtId="0" fontId="0" fillId="34" borderId="24" xfId="0" applyFill="1" applyBorder="1" applyAlignment="1" applyProtection="1">
      <alignment/>
      <protection locked="0"/>
    </xf>
    <xf numFmtId="0" fontId="0" fillId="34" borderId="25" xfId="0" applyFill="1" applyBorder="1" applyAlignment="1" applyProtection="1">
      <alignment/>
      <protection locked="0"/>
    </xf>
    <xf numFmtId="0" fontId="0" fillId="34" borderId="26" xfId="0" applyFill="1" applyBorder="1" applyAlignment="1" applyProtection="1">
      <alignment/>
      <protection locked="0"/>
    </xf>
    <xf numFmtId="0" fontId="0" fillId="34" borderId="27" xfId="0" applyFill="1" applyBorder="1" applyAlignment="1" applyProtection="1">
      <alignment/>
      <protection locked="0"/>
    </xf>
    <xf numFmtId="0" fontId="0" fillId="0" borderId="18" xfId="0" applyBorder="1" applyAlignment="1" applyProtection="1">
      <alignment/>
      <protection/>
    </xf>
    <xf numFmtId="0" fontId="7" fillId="0" borderId="20" xfId="0" applyFont="1" applyFill="1" applyBorder="1" applyAlignment="1" applyProtection="1">
      <alignment/>
      <protection/>
    </xf>
    <xf numFmtId="0" fontId="7" fillId="0" borderId="14" xfId="0" applyFont="1" applyFill="1" applyBorder="1" applyAlignment="1" applyProtection="1">
      <alignment/>
      <protection/>
    </xf>
    <xf numFmtId="0" fontId="0" fillId="34" borderId="28" xfId="0" applyFill="1" applyBorder="1" applyAlignment="1" applyProtection="1">
      <alignment/>
      <protection locked="0"/>
    </xf>
    <xf numFmtId="0" fontId="0" fillId="34" borderId="29" xfId="0" applyFill="1" applyBorder="1" applyAlignment="1" applyProtection="1">
      <alignment/>
      <protection locked="0"/>
    </xf>
    <xf numFmtId="184" fontId="6" fillId="0" borderId="15" xfId="0" applyNumberFormat="1" applyFont="1" applyBorder="1" applyAlignment="1" applyProtection="1">
      <alignment horizontal="center"/>
      <protection/>
    </xf>
    <xf numFmtId="0" fontId="6" fillId="0" borderId="12" xfId="0" applyFont="1" applyBorder="1" applyAlignment="1" applyProtection="1">
      <alignment/>
      <protection/>
    </xf>
    <xf numFmtId="184" fontId="6" fillId="0" borderId="30" xfId="0" applyNumberFormat="1" applyFont="1" applyBorder="1" applyAlignment="1" applyProtection="1">
      <alignment horizontal="center"/>
      <protection/>
    </xf>
    <xf numFmtId="2" fontId="6" fillId="0" borderId="31" xfId="0" applyNumberFormat="1" applyFont="1" applyBorder="1" applyAlignment="1" applyProtection="1">
      <alignment horizontal="center"/>
      <protection/>
    </xf>
    <xf numFmtId="184" fontId="6" fillId="0" borderId="32" xfId="0" applyNumberFormat="1" applyFont="1" applyBorder="1" applyAlignment="1" applyProtection="1">
      <alignment horizontal="left"/>
      <protection/>
    </xf>
    <xf numFmtId="184" fontId="6" fillId="0" borderId="33" xfId="0" applyNumberFormat="1" applyFont="1" applyBorder="1" applyAlignment="1" applyProtection="1">
      <alignment horizontal="left"/>
      <protection/>
    </xf>
    <xf numFmtId="184" fontId="6" fillId="0" borderId="34" xfId="0" applyNumberFormat="1" applyFont="1" applyBorder="1" applyAlignment="1" applyProtection="1">
      <alignment horizontal="right"/>
      <protection/>
    </xf>
    <xf numFmtId="0" fontId="0" fillId="35" borderId="0" xfId="0" applyFill="1" applyBorder="1" applyAlignment="1">
      <alignment/>
    </xf>
    <xf numFmtId="0" fontId="1" fillId="36" borderId="0" xfId="0" applyFont="1" applyFill="1" applyBorder="1" applyAlignment="1" applyProtection="1">
      <alignment/>
      <protection/>
    </xf>
    <xf numFmtId="0" fontId="0" fillId="37" borderId="0" xfId="0" applyFill="1" applyAlignment="1">
      <alignment/>
    </xf>
    <xf numFmtId="0" fontId="17" fillId="36" borderId="32" xfId="0" applyFont="1" applyFill="1" applyBorder="1" applyAlignment="1" applyProtection="1">
      <alignment horizontal="center"/>
      <protection/>
    </xf>
    <xf numFmtId="189" fontId="17" fillId="36" borderId="0" xfId="0" applyNumberFormat="1" applyFont="1" applyFill="1" applyBorder="1" applyAlignment="1" applyProtection="1">
      <alignment horizontal="center"/>
      <protection/>
    </xf>
    <xf numFmtId="1" fontId="17" fillId="36" borderId="0" xfId="0" applyNumberFormat="1" applyFont="1" applyFill="1" applyBorder="1" applyAlignment="1" applyProtection="1">
      <alignment horizontal="center"/>
      <protection/>
    </xf>
    <xf numFmtId="184" fontId="17" fillId="36" borderId="0" xfId="0" applyNumberFormat="1" applyFont="1" applyFill="1" applyBorder="1" applyAlignment="1" applyProtection="1">
      <alignment horizontal="center"/>
      <protection/>
    </xf>
    <xf numFmtId="0" fontId="12" fillId="36" borderId="0" xfId="0" applyFont="1" applyFill="1" applyBorder="1" applyAlignment="1" applyProtection="1">
      <alignment horizontal="center"/>
      <protection/>
    </xf>
    <xf numFmtId="0" fontId="18" fillId="36" borderId="32" xfId="0" applyFont="1" applyFill="1" applyBorder="1" applyAlignment="1" applyProtection="1">
      <alignment horizontal="center"/>
      <protection/>
    </xf>
    <xf numFmtId="0" fontId="18" fillId="36" borderId="0" xfId="0" applyFont="1" applyFill="1" applyBorder="1" applyAlignment="1" applyProtection="1">
      <alignment horizontal="center"/>
      <protection/>
    </xf>
    <xf numFmtId="0" fontId="6" fillId="35" borderId="0" xfId="0" applyFont="1" applyFill="1" applyBorder="1" applyAlignment="1" applyProtection="1">
      <alignment/>
      <protection/>
    </xf>
    <xf numFmtId="0" fontId="13" fillId="37" borderId="0" xfId="0" applyFont="1" applyFill="1" applyBorder="1" applyAlignment="1" applyProtection="1">
      <alignment horizontal="center"/>
      <protection/>
    </xf>
    <xf numFmtId="0" fontId="0" fillId="37" borderId="0" xfId="0" applyFill="1" applyAlignment="1" applyProtection="1">
      <alignment/>
      <protection/>
    </xf>
    <xf numFmtId="0" fontId="18" fillId="0" borderId="12" xfId="0" applyFont="1" applyBorder="1" applyAlignment="1" applyProtection="1">
      <alignment/>
      <protection/>
    </xf>
    <xf numFmtId="0" fontId="15" fillId="0" borderId="18" xfId="0" applyFont="1" applyBorder="1" applyAlignment="1" applyProtection="1">
      <alignment/>
      <protection/>
    </xf>
    <xf numFmtId="0" fontId="15" fillId="0" borderId="0" xfId="0" applyFont="1" applyBorder="1" applyAlignment="1" applyProtection="1">
      <alignment/>
      <protection/>
    </xf>
    <xf numFmtId="184" fontId="15" fillId="0" borderId="35" xfId="0" applyNumberFormat="1" applyFont="1" applyBorder="1" applyAlignment="1" applyProtection="1">
      <alignment horizontal="center"/>
      <protection/>
    </xf>
    <xf numFmtId="0" fontId="15" fillId="0" borderId="36" xfId="0" applyFont="1" applyFill="1" applyBorder="1" applyAlignment="1" applyProtection="1">
      <alignment/>
      <protection/>
    </xf>
    <xf numFmtId="0" fontId="15" fillId="0" borderId="37" xfId="0" applyFont="1" applyFill="1" applyBorder="1" applyAlignment="1" applyProtection="1">
      <alignment horizontal="center"/>
      <protection/>
    </xf>
    <xf numFmtId="0" fontId="15" fillId="0" borderId="38" xfId="0" applyFont="1" applyFill="1" applyBorder="1" applyAlignment="1" applyProtection="1">
      <alignment horizontal="center"/>
      <protection/>
    </xf>
    <xf numFmtId="0" fontId="15" fillId="0" borderId="36" xfId="0" applyFont="1" applyFill="1" applyBorder="1" applyAlignment="1" applyProtection="1">
      <alignment horizontal="center"/>
      <protection/>
    </xf>
    <xf numFmtId="0" fontId="15" fillId="0" borderId="39" xfId="0" applyFont="1" applyFill="1" applyBorder="1" applyAlignment="1" applyProtection="1">
      <alignment horizontal="center"/>
      <protection/>
    </xf>
    <xf numFmtId="0" fontId="15" fillId="0" borderId="21" xfId="0" applyFont="1" applyFill="1" applyBorder="1" applyAlignment="1" applyProtection="1">
      <alignment horizontal="center"/>
      <protection/>
    </xf>
    <xf numFmtId="0" fontId="15" fillId="0" borderId="40" xfId="0" applyFont="1" applyFill="1" applyBorder="1" applyAlignment="1" applyProtection="1">
      <alignment horizontal="center"/>
      <protection/>
    </xf>
    <xf numFmtId="2" fontId="6" fillId="0" borderId="34" xfId="0" applyNumberFormat="1" applyFont="1" applyBorder="1" applyAlignment="1" applyProtection="1">
      <alignment horizontal="right"/>
      <protection/>
    </xf>
    <xf numFmtId="2" fontId="6" fillId="0" borderId="33" xfId="0" applyNumberFormat="1" applyFont="1" applyBorder="1" applyAlignment="1">
      <alignment horizontal="center"/>
    </xf>
    <xf numFmtId="0" fontId="30" fillId="38" borderId="0" xfId="0" applyFont="1" applyFill="1" applyAlignment="1" applyProtection="1">
      <alignment/>
      <protection locked="0"/>
    </xf>
    <xf numFmtId="0" fontId="40" fillId="0" borderId="0" xfId="0" applyFont="1" applyBorder="1" applyAlignment="1" applyProtection="1">
      <alignment/>
      <protection/>
    </xf>
    <xf numFmtId="0" fontId="31" fillId="0" borderId="0" xfId="0" applyFont="1" applyBorder="1" applyAlignment="1" applyProtection="1">
      <alignment/>
      <protection/>
    </xf>
    <xf numFmtId="0" fontId="27" fillId="0" borderId="0" xfId="0" applyFont="1" applyAlignment="1">
      <alignment/>
    </xf>
    <xf numFmtId="0" fontId="31" fillId="0" borderId="12" xfId="0" applyFont="1" applyBorder="1" applyAlignment="1" applyProtection="1">
      <alignment/>
      <protection/>
    </xf>
    <xf numFmtId="0" fontId="40" fillId="0" borderId="0" xfId="0" applyFont="1" applyBorder="1" applyAlignment="1" applyProtection="1">
      <alignment horizontal="left"/>
      <protection/>
    </xf>
    <xf numFmtId="0" fontId="42" fillId="0" borderId="0" xfId="0" applyFont="1" applyAlignment="1" applyProtection="1">
      <alignment/>
      <protection/>
    </xf>
    <xf numFmtId="184" fontId="6" fillId="0" borderId="0" xfId="0" applyNumberFormat="1" applyFont="1" applyBorder="1" applyAlignment="1" applyProtection="1">
      <alignment horizontal="left"/>
      <protection/>
    </xf>
    <xf numFmtId="0" fontId="30" fillId="38" borderId="0" xfId="0" applyFont="1" applyFill="1" applyAlignment="1" applyProtection="1">
      <alignment/>
      <protection/>
    </xf>
    <xf numFmtId="184" fontId="6" fillId="39" borderId="35" xfId="0" applyNumberFormat="1" applyFont="1" applyFill="1" applyBorder="1" applyAlignment="1" applyProtection="1">
      <alignment horizontal="center"/>
      <protection locked="0"/>
    </xf>
    <xf numFmtId="184" fontId="6" fillId="39" borderId="41" xfId="0" applyNumberFormat="1" applyFont="1" applyFill="1" applyBorder="1" applyAlignment="1" applyProtection="1">
      <alignment horizontal="center"/>
      <protection locked="0"/>
    </xf>
    <xf numFmtId="0" fontId="6" fillId="39" borderId="42" xfId="0" applyFont="1" applyFill="1" applyBorder="1" applyAlignment="1" applyProtection="1">
      <alignment horizontal="center"/>
      <protection locked="0"/>
    </xf>
    <xf numFmtId="0" fontId="6" fillId="39" borderId="35" xfId="0" applyFont="1" applyFill="1" applyBorder="1" applyAlignment="1" applyProtection="1">
      <alignment horizontal="center"/>
      <protection locked="0"/>
    </xf>
    <xf numFmtId="184" fontId="6" fillId="39" borderId="43" xfId="0" applyNumberFormat="1" applyFont="1" applyFill="1" applyBorder="1" applyAlignment="1" applyProtection="1">
      <alignment/>
      <protection/>
    </xf>
    <xf numFmtId="184" fontId="6" fillId="39" borderId="35" xfId="0" applyNumberFormat="1" applyFont="1" applyFill="1" applyBorder="1" applyAlignment="1" applyProtection="1">
      <alignment horizontal="center"/>
      <protection/>
    </xf>
    <xf numFmtId="189" fontId="6" fillId="39" borderId="10" xfId="0" applyNumberFormat="1" applyFont="1" applyFill="1" applyBorder="1" applyAlignment="1" applyProtection="1">
      <alignment horizontal="center"/>
      <protection/>
    </xf>
    <xf numFmtId="189" fontId="6" fillId="39" borderId="35" xfId="0" applyNumberFormat="1" applyFont="1" applyFill="1" applyBorder="1" applyAlignment="1" applyProtection="1">
      <alignment horizontal="center"/>
      <protection/>
    </xf>
    <xf numFmtId="189" fontId="6" fillId="39" borderId="44" xfId="0" applyNumberFormat="1" applyFont="1" applyFill="1" applyBorder="1" applyAlignment="1" applyProtection="1">
      <alignment horizontal="center"/>
      <protection/>
    </xf>
    <xf numFmtId="189" fontId="6" fillId="39" borderId="45" xfId="0" applyNumberFormat="1" applyFont="1" applyFill="1" applyBorder="1" applyAlignment="1" applyProtection="1">
      <alignment horizontal="center"/>
      <protection/>
    </xf>
    <xf numFmtId="189" fontId="6" fillId="39" borderId="46" xfId="0" applyNumberFormat="1" applyFont="1" applyFill="1" applyBorder="1" applyAlignment="1" applyProtection="1">
      <alignment horizontal="center"/>
      <protection/>
    </xf>
    <xf numFmtId="184" fontId="6" fillId="39" borderId="35" xfId="0" applyNumberFormat="1" applyFont="1" applyFill="1" applyBorder="1" applyAlignment="1" applyProtection="1">
      <alignment horizontal="right"/>
      <protection/>
    </xf>
    <xf numFmtId="184" fontId="6" fillId="39" borderId="10" xfId="0" applyNumberFormat="1" applyFont="1" applyFill="1" applyBorder="1" applyAlignment="1" applyProtection="1">
      <alignment horizontal="center"/>
      <protection/>
    </xf>
    <xf numFmtId="184" fontId="6" fillId="39" borderId="13" xfId="0" applyNumberFormat="1" applyFont="1" applyFill="1" applyBorder="1" applyAlignment="1" applyProtection="1">
      <alignment horizontal="center"/>
      <protection/>
    </xf>
    <xf numFmtId="184" fontId="6" fillId="39" borderId="15" xfId="0" applyNumberFormat="1" applyFont="1" applyFill="1" applyBorder="1" applyAlignment="1" applyProtection="1">
      <alignment/>
      <protection/>
    </xf>
    <xf numFmtId="189" fontId="6" fillId="39" borderId="47" xfId="0" applyNumberFormat="1" applyFont="1" applyFill="1" applyBorder="1" applyAlignment="1" applyProtection="1">
      <alignment horizontal="center"/>
      <protection/>
    </xf>
    <xf numFmtId="189" fontId="6" fillId="39" borderId="15" xfId="0" applyNumberFormat="1" applyFont="1" applyFill="1" applyBorder="1" applyAlignment="1" applyProtection="1">
      <alignment horizontal="center"/>
      <protection/>
    </xf>
    <xf numFmtId="184" fontId="6" fillId="39" borderId="15" xfId="0" applyNumberFormat="1" applyFont="1" applyFill="1" applyBorder="1" applyAlignment="1" applyProtection="1">
      <alignment horizontal="center"/>
      <protection/>
    </xf>
    <xf numFmtId="189" fontId="6" fillId="39" borderId="48" xfId="0" applyNumberFormat="1" applyFont="1" applyFill="1" applyBorder="1" applyAlignment="1" applyProtection="1">
      <alignment horizontal="center"/>
      <protection/>
    </xf>
    <xf numFmtId="189" fontId="6" fillId="39" borderId="49" xfId="0" applyNumberFormat="1" applyFont="1" applyFill="1" applyBorder="1" applyAlignment="1" applyProtection="1">
      <alignment horizontal="center"/>
      <protection/>
    </xf>
    <xf numFmtId="184" fontId="6" fillId="39" borderId="30" xfId="0" applyNumberFormat="1" applyFont="1" applyFill="1" applyBorder="1" applyAlignment="1" applyProtection="1">
      <alignment/>
      <protection/>
    </xf>
    <xf numFmtId="184" fontId="6" fillId="39" borderId="30" xfId="0" applyNumberFormat="1" applyFont="1" applyFill="1" applyBorder="1" applyAlignment="1" applyProtection="1">
      <alignment horizontal="center"/>
      <protection/>
    </xf>
    <xf numFmtId="189" fontId="6" fillId="39" borderId="11" xfId="0" applyNumberFormat="1" applyFont="1" applyFill="1" applyBorder="1" applyAlignment="1" applyProtection="1">
      <alignment horizontal="center"/>
      <protection/>
    </xf>
    <xf numFmtId="189" fontId="6" fillId="39" borderId="30" xfId="0" applyNumberFormat="1" applyFont="1" applyFill="1" applyBorder="1" applyAlignment="1" applyProtection="1">
      <alignment horizontal="center"/>
      <protection/>
    </xf>
    <xf numFmtId="189" fontId="6" fillId="39" borderId="50" xfId="0" applyNumberFormat="1" applyFont="1" applyFill="1" applyBorder="1" applyAlignment="1" applyProtection="1">
      <alignment horizontal="center"/>
      <protection/>
    </xf>
    <xf numFmtId="184" fontId="6" fillId="39" borderId="11" xfId="0" applyNumberFormat="1" applyFont="1" applyFill="1" applyBorder="1" applyAlignment="1" applyProtection="1">
      <alignment horizontal="center"/>
      <protection/>
    </xf>
    <xf numFmtId="184" fontId="6" fillId="39" borderId="14" xfId="0" applyNumberFormat="1" applyFont="1" applyFill="1" applyBorder="1" applyAlignment="1" applyProtection="1">
      <alignment horizontal="center"/>
      <protection/>
    </xf>
    <xf numFmtId="189" fontId="5" fillId="39" borderId="16" xfId="0" applyNumberFormat="1" applyFont="1" applyFill="1" applyBorder="1" applyAlignment="1" applyProtection="1">
      <alignment horizontal="center"/>
      <protection locked="0"/>
    </xf>
    <xf numFmtId="189" fontId="5" fillId="0" borderId="34" xfId="0" applyNumberFormat="1" applyFont="1" applyBorder="1" applyAlignment="1" applyProtection="1">
      <alignment horizontal="right"/>
      <protection/>
    </xf>
    <xf numFmtId="0" fontId="0" fillId="0" borderId="24" xfId="0" applyFill="1" applyBorder="1" applyAlignment="1" applyProtection="1">
      <alignment horizontal="center"/>
      <protection/>
    </xf>
    <xf numFmtId="0" fontId="0" fillId="0" borderId="24" xfId="0" applyBorder="1" applyAlignment="1">
      <alignment horizontal="center"/>
    </xf>
    <xf numFmtId="0" fontId="7" fillId="40" borderId="15" xfId="0" applyFont="1" applyFill="1" applyBorder="1" applyAlignment="1" applyProtection="1">
      <alignment horizontal="center" shrinkToFit="1"/>
      <protection locked="0"/>
    </xf>
    <xf numFmtId="0" fontId="35" fillId="39" borderId="51" xfId="0" applyFont="1" applyFill="1" applyBorder="1" applyAlignment="1" applyProtection="1">
      <alignment horizontal="center"/>
      <protection locked="0"/>
    </xf>
    <xf numFmtId="0" fontId="35" fillId="39" borderId="52" xfId="0" applyFont="1" applyFill="1" applyBorder="1" applyAlignment="1" applyProtection="1">
      <alignment horizontal="center"/>
      <protection locked="0"/>
    </xf>
    <xf numFmtId="0" fontId="39" fillId="0" borderId="53" xfId="0" applyFont="1" applyFill="1" applyBorder="1" applyAlignment="1" applyProtection="1">
      <alignment horizontal="center"/>
      <protection/>
    </xf>
    <xf numFmtId="0" fontId="22" fillId="41" borderId="0" xfId="0" applyFont="1" applyFill="1" applyAlignment="1" applyProtection="1">
      <alignment/>
      <protection/>
    </xf>
    <xf numFmtId="0" fontId="5" fillId="0" borderId="0" xfId="0" applyFont="1" applyAlignment="1" applyProtection="1">
      <alignment/>
      <protection/>
    </xf>
    <xf numFmtId="0" fontId="46" fillId="0" borderId="0" xfId="0" applyFont="1" applyAlignment="1" applyProtection="1">
      <alignment/>
      <protection/>
    </xf>
    <xf numFmtId="0" fontId="22" fillId="42" borderId="0" xfId="0" applyFont="1" applyFill="1" applyAlignment="1" applyProtection="1">
      <alignment/>
      <protection/>
    </xf>
    <xf numFmtId="0" fontId="10" fillId="42" borderId="0" xfId="0" applyFont="1" applyFill="1" applyAlignment="1" applyProtection="1">
      <alignment/>
      <protection/>
    </xf>
    <xf numFmtId="0" fontId="18" fillId="0" borderId="0" xfId="0" applyFont="1" applyAlignment="1" applyProtection="1">
      <alignment/>
      <protection/>
    </xf>
    <xf numFmtId="0" fontId="0" fillId="36" borderId="0" xfId="0" applyFill="1" applyBorder="1" applyAlignment="1" applyProtection="1">
      <alignment/>
      <protection/>
    </xf>
    <xf numFmtId="0" fontId="5" fillId="34" borderId="39" xfId="0" applyFont="1" applyFill="1" applyBorder="1" applyAlignment="1" applyProtection="1">
      <alignment/>
      <protection/>
    </xf>
    <xf numFmtId="0" fontId="0" fillId="34" borderId="21" xfId="0" applyFill="1" applyBorder="1" applyAlignment="1" applyProtection="1">
      <alignment/>
      <protection/>
    </xf>
    <xf numFmtId="0" fontId="0" fillId="34" borderId="54" xfId="0" applyFill="1" applyBorder="1" applyAlignment="1" applyProtection="1">
      <alignment/>
      <protection/>
    </xf>
    <xf numFmtId="189" fontId="8" fillId="39" borderId="15" xfId="0" applyNumberFormat="1" applyFont="1" applyFill="1" applyBorder="1" applyAlignment="1" applyProtection="1">
      <alignment horizontal="center" shrinkToFit="1"/>
      <protection locked="0"/>
    </xf>
    <xf numFmtId="0" fontId="48" fillId="0" borderId="0" xfId="0" applyFont="1" applyBorder="1" applyAlignment="1">
      <alignment/>
    </xf>
    <xf numFmtId="49" fontId="7" fillId="39" borderId="15" xfId="0" applyNumberFormat="1" applyFont="1" applyFill="1" applyBorder="1" applyAlignment="1" applyProtection="1">
      <alignment horizontal="center" shrinkToFit="1"/>
      <protection locked="0"/>
    </xf>
    <xf numFmtId="0" fontId="35" fillId="39" borderId="51" xfId="0" applyFont="1" applyFill="1" applyBorder="1" applyAlignment="1" applyProtection="1">
      <alignment horizontal="left"/>
      <protection locked="0"/>
    </xf>
    <xf numFmtId="0" fontId="14" fillId="0" borderId="0" xfId="0" applyFont="1" applyBorder="1" applyAlignment="1" applyProtection="1">
      <alignment/>
      <protection/>
    </xf>
    <xf numFmtId="0" fontId="0" fillId="43" borderId="0" xfId="0" applyFill="1" applyAlignment="1">
      <alignment/>
    </xf>
    <xf numFmtId="0" fontId="37" fillId="43" borderId="0" xfId="0" applyFont="1" applyFill="1" applyAlignment="1">
      <alignment/>
    </xf>
    <xf numFmtId="0" fontId="14" fillId="43" borderId="0" xfId="0" applyFont="1" applyFill="1" applyAlignment="1">
      <alignment/>
    </xf>
    <xf numFmtId="0" fontId="18" fillId="43" borderId="0" xfId="0" applyFont="1" applyFill="1" applyAlignment="1">
      <alignment/>
    </xf>
    <xf numFmtId="0" fontId="44" fillId="43" borderId="0" xfId="0" applyFont="1" applyFill="1" applyAlignment="1">
      <alignment/>
    </xf>
    <xf numFmtId="0" fontId="0" fillId="43" borderId="0" xfId="0" applyFill="1" applyBorder="1" applyAlignment="1">
      <alignment/>
    </xf>
    <xf numFmtId="0" fontId="1" fillId="43" borderId="0" xfId="0" applyFont="1" applyFill="1" applyBorder="1" applyAlignment="1">
      <alignment/>
    </xf>
    <xf numFmtId="0" fontId="43" fillId="43" borderId="0" xfId="44" applyFont="1" applyFill="1" applyBorder="1" applyAlignment="1" applyProtection="1">
      <alignment/>
      <protection/>
    </xf>
    <xf numFmtId="0" fontId="1" fillId="44" borderId="0" xfId="0" applyFont="1" applyFill="1" applyBorder="1" applyAlignment="1">
      <alignment horizontal="left"/>
    </xf>
    <xf numFmtId="0" fontId="0" fillId="44" borderId="0" xfId="0" applyFill="1" applyBorder="1" applyAlignment="1">
      <alignment/>
    </xf>
    <xf numFmtId="0" fontId="0" fillId="43" borderId="0" xfId="0" applyFont="1" applyFill="1" applyBorder="1" applyAlignment="1">
      <alignment/>
    </xf>
    <xf numFmtId="1" fontId="47" fillId="43" borderId="0" xfId="0" applyNumberFormat="1" applyFont="1" applyFill="1" applyBorder="1" applyAlignment="1">
      <alignment horizontal="center"/>
    </xf>
    <xf numFmtId="0" fontId="47" fillId="43" borderId="0" xfId="0" applyFont="1" applyFill="1" applyBorder="1" applyAlignment="1">
      <alignment horizontal="center"/>
    </xf>
    <xf numFmtId="0" fontId="0" fillId="43" borderId="0" xfId="0" applyFill="1" applyBorder="1" applyAlignment="1">
      <alignment horizontal="right"/>
    </xf>
    <xf numFmtId="189" fontId="1" fillId="43" borderId="0" xfId="0" applyNumberFormat="1" applyFont="1" applyFill="1" applyBorder="1" applyAlignment="1">
      <alignment horizontal="right"/>
    </xf>
    <xf numFmtId="0" fontId="0" fillId="43" borderId="0" xfId="0" applyFill="1" applyBorder="1" applyAlignment="1">
      <alignment/>
    </xf>
    <xf numFmtId="0" fontId="0" fillId="43" borderId="0" xfId="0" applyFill="1" applyBorder="1" applyAlignment="1" applyProtection="1">
      <alignment/>
      <protection/>
    </xf>
    <xf numFmtId="0" fontId="1" fillId="43" borderId="0" xfId="0" applyFont="1" applyFill="1" applyAlignment="1">
      <alignment/>
    </xf>
    <xf numFmtId="0" fontId="0" fillId="43" borderId="0" xfId="0" applyFill="1" applyAlignment="1" applyProtection="1">
      <alignment/>
      <protection/>
    </xf>
    <xf numFmtId="0" fontId="0" fillId="43" borderId="0" xfId="0" applyFont="1" applyFill="1" applyAlignment="1">
      <alignment/>
    </xf>
    <xf numFmtId="0" fontId="15" fillId="0" borderId="47" xfId="0" applyFont="1" applyFill="1" applyBorder="1" applyAlignment="1" applyProtection="1">
      <alignment/>
      <protection/>
    </xf>
    <xf numFmtId="0" fontId="0" fillId="0" borderId="55" xfId="0" applyFill="1" applyBorder="1" applyAlignment="1" applyProtection="1">
      <alignment/>
      <protection/>
    </xf>
    <xf numFmtId="0" fontId="9" fillId="0" borderId="53" xfId="0" applyFont="1" applyFill="1" applyBorder="1" applyAlignment="1" applyProtection="1">
      <alignment horizontal="center"/>
      <protection/>
    </xf>
    <xf numFmtId="0" fontId="0" fillId="0" borderId="24" xfId="0" applyFont="1" applyFill="1" applyBorder="1" applyAlignment="1" applyProtection="1">
      <alignment horizontal="center"/>
      <protection/>
    </xf>
    <xf numFmtId="0" fontId="0" fillId="0" borderId="24" xfId="0" applyFont="1" applyBorder="1" applyAlignment="1">
      <alignment horizontal="center"/>
    </xf>
    <xf numFmtId="0" fontId="0" fillId="0" borderId="43" xfId="0" applyFont="1" applyBorder="1" applyAlignment="1">
      <alignment horizontal="center"/>
    </xf>
    <xf numFmtId="0" fontId="45" fillId="39" borderId="47" xfId="0" applyFont="1" applyFill="1" applyBorder="1" applyAlignment="1" applyProtection="1">
      <alignment horizontal="left"/>
      <protection locked="0"/>
    </xf>
    <xf numFmtId="0" fontId="0" fillId="39" borderId="51" xfId="0" applyFont="1" applyFill="1" applyBorder="1" applyAlignment="1" applyProtection="1">
      <alignment horizontal="left"/>
      <protection locked="0"/>
    </xf>
    <xf numFmtId="0" fontId="0" fillId="39" borderId="55" xfId="0" applyFont="1" applyFill="1" applyBorder="1" applyAlignment="1" applyProtection="1">
      <alignment horizontal="left"/>
      <protection locked="0"/>
    </xf>
    <xf numFmtId="0" fontId="39" fillId="0" borderId="47" xfId="0" applyFont="1" applyFill="1" applyBorder="1" applyAlignment="1" applyProtection="1">
      <alignment horizontal="center"/>
      <protection/>
    </xf>
    <xf numFmtId="0" fontId="39" fillId="0" borderId="51" xfId="0" applyFont="1" applyFill="1" applyBorder="1" applyAlignment="1" applyProtection="1">
      <alignment horizontal="center"/>
      <protection/>
    </xf>
    <xf numFmtId="0" fontId="39" fillId="0" borderId="55" xfId="0" applyFont="1" applyFill="1" applyBorder="1" applyAlignment="1" applyProtection="1">
      <alignment horizontal="center"/>
      <protection/>
    </xf>
    <xf numFmtId="0" fontId="36" fillId="39" borderId="53" xfId="0" applyFont="1" applyFill="1" applyBorder="1" applyAlignment="1" applyProtection="1">
      <alignment horizontal="left"/>
      <protection locked="0"/>
    </xf>
    <xf numFmtId="0" fontId="38" fillId="39" borderId="24" xfId="0" applyFont="1" applyFill="1" applyBorder="1" applyAlignment="1" applyProtection="1">
      <alignment horizontal="left"/>
      <protection locked="0"/>
    </xf>
    <xf numFmtId="0" fontId="38" fillId="39" borderId="56" xfId="0" applyFont="1" applyFill="1" applyBorder="1" applyAlignment="1" applyProtection="1">
      <alignment horizontal="left"/>
      <protection locked="0"/>
    </xf>
    <xf numFmtId="0" fontId="38" fillId="39" borderId="57" xfId="0" applyFont="1" applyFill="1" applyBorder="1" applyAlignment="1" applyProtection="1">
      <alignment horizontal="left"/>
      <protection locked="0"/>
    </xf>
    <xf numFmtId="0" fontId="9" fillId="0" borderId="47" xfId="0" applyFont="1" applyFill="1" applyBorder="1" applyAlignment="1" applyProtection="1">
      <alignment/>
      <protection/>
    </xf>
    <xf numFmtId="0" fontId="0" fillId="0" borderId="51" xfId="0" applyFill="1" applyBorder="1" applyAlignment="1" applyProtection="1">
      <alignment/>
      <protection/>
    </xf>
    <xf numFmtId="0" fontId="0" fillId="0" borderId="51" xfId="0" applyBorder="1" applyAlignment="1">
      <alignment/>
    </xf>
    <xf numFmtId="0" fontId="0" fillId="0" borderId="55" xfId="0" applyBorder="1" applyAlignment="1">
      <alignment/>
    </xf>
    <xf numFmtId="0" fontId="6" fillId="0" borderId="29" xfId="0" applyFont="1" applyFill="1" applyBorder="1" applyAlignment="1" applyProtection="1">
      <alignment horizontal="left"/>
      <protection/>
    </xf>
    <xf numFmtId="0" fontId="0" fillId="0" borderId="26" xfId="0" applyBorder="1" applyAlignment="1">
      <alignment horizontal="left"/>
    </xf>
    <xf numFmtId="0" fontId="0" fillId="0" borderId="58" xfId="0" applyBorder="1" applyAlignment="1">
      <alignment horizontal="left"/>
    </xf>
    <xf numFmtId="0" fontId="36" fillId="39" borderId="11" xfId="0" applyFont="1" applyFill="1" applyBorder="1" applyAlignment="1" applyProtection="1">
      <alignment horizontal="left"/>
      <protection locked="0"/>
    </xf>
    <xf numFmtId="0" fontId="37" fillId="39" borderId="26" xfId="0" applyFont="1" applyFill="1" applyBorder="1" applyAlignment="1" applyProtection="1">
      <alignment horizontal="left"/>
      <protection locked="0"/>
    </xf>
    <xf numFmtId="0" fontId="37" fillId="39" borderId="58" xfId="0" applyFont="1" applyFill="1" applyBorder="1" applyAlignment="1" applyProtection="1">
      <alignment horizontal="left"/>
      <protection locked="0"/>
    </xf>
    <xf numFmtId="0" fontId="9" fillId="0" borderId="11" xfId="0" applyFont="1" applyFill="1" applyBorder="1" applyAlignment="1" applyProtection="1">
      <alignment/>
      <protection/>
    </xf>
    <xf numFmtId="0" fontId="0" fillId="0" borderId="58" xfId="0" applyFill="1" applyBorder="1" applyAlignment="1" applyProtection="1">
      <alignment/>
      <protection/>
    </xf>
    <xf numFmtId="0" fontId="34" fillId="39" borderId="26" xfId="0" applyFont="1" applyFill="1" applyBorder="1" applyAlignment="1" applyProtection="1">
      <alignment horizontal="left"/>
      <protection locked="0"/>
    </xf>
    <xf numFmtId="0" fontId="34" fillId="39" borderId="27" xfId="0" applyFont="1" applyFill="1" applyBorder="1" applyAlignment="1" applyProtection="1">
      <alignment horizontal="left"/>
      <protection locked="0"/>
    </xf>
    <xf numFmtId="0" fontId="31" fillId="0" borderId="12" xfId="0" applyFont="1" applyBorder="1" applyAlignment="1" applyProtection="1">
      <alignment horizontal="center"/>
      <protection/>
    </xf>
    <xf numFmtId="0" fontId="41" fillId="0" borderId="12" xfId="0" applyFont="1" applyBorder="1" applyAlignment="1" applyProtection="1">
      <alignment horizontal="center"/>
      <protection/>
    </xf>
    <xf numFmtId="0" fontId="9" fillId="0" borderId="16" xfId="0" applyFont="1" applyFill="1" applyBorder="1" applyAlignment="1" applyProtection="1">
      <alignment horizontal="left"/>
      <protection/>
    </xf>
    <xf numFmtId="0" fontId="9" fillId="0" borderId="21" xfId="0" applyFont="1" applyFill="1" applyBorder="1" applyAlignment="1" applyProtection="1">
      <alignment horizontal="left"/>
      <protection/>
    </xf>
    <xf numFmtId="0" fontId="9" fillId="0" borderId="54" xfId="0" applyFont="1" applyFill="1" applyBorder="1" applyAlignment="1" applyProtection="1">
      <alignment horizontal="left"/>
      <protection/>
    </xf>
    <xf numFmtId="0" fontId="39" fillId="39" borderId="16" xfId="0" applyFont="1" applyFill="1" applyBorder="1" applyAlignment="1" applyProtection="1">
      <alignment horizontal="center"/>
      <protection locked="0"/>
    </xf>
    <xf numFmtId="0" fontId="39" fillId="39" borderId="21" xfId="0" applyFont="1" applyFill="1" applyBorder="1" applyAlignment="1" applyProtection="1">
      <alignment/>
      <protection locked="0"/>
    </xf>
    <xf numFmtId="0" fontId="39" fillId="39" borderId="54" xfId="0" applyFont="1" applyFill="1" applyBorder="1" applyAlignment="1" applyProtection="1">
      <alignment/>
      <protection locked="0"/>
    </xf>
    <xf numFmtId="0" fontId="9" fillId="0" borderId="16" xfId="0" applyFont="1" applyFill="1" applyBorder="1" applyAlignment="1" applyProtection="1">
      <alignment/>
      <protection/>
    </xf>
    <xf numFmtId="0" fontId="9" fillId="0" borderId="21" xfId="0" applyFont="1" applyFill="1" applyBorder="1" applyAlignment="1" applyProtection="1">
      <alignment/>
      <protection/>
    </xf>
    <xf numFmtId="0" fontId="9" fillId="0" borderId="54" xfId="0" applyFont="1" applyFill="1" applyBorder="1" applyAlignment="1" applyProtection="1">
      <alignment/>
      <protection/>
    </xf>
    <xf numFmtId="0" fontId="5" fillId="39" borderId="16" xfId="0" applyFont="1" applyFill="1" applyBorder="1" applyAlignment="1" applyProtection="1">
      <alignment horizontal="center"/>
      <protection locked="0"/>
    </xf>
    <xf numFmtId="0" fontId="5" fillId="39" borderId="21" xfId="0" applyFont="1" applyFill="1" applyBorder="1" applyAlignment="1" applyProtection="1">
      <alignment horizontal="center"/>
      <protection locked="0"/>
    </xf>
    <xf numFmtId="0" fontId="5" fillId="39" borderId="54" xfId="0" applyFont="1" applyFill="1" applyBorder="1" applyAlignment="1" applyProtection="1">
      <alignment horizontal="center"/>
      <protection locked="0"/>
    </xf>
    <xf numFmtId="184" fontId="5" fillId="39" borderId="16" xfId="0" applyNumberFormat="1" applyFont="1" applyFill="1" applyBorder="1" applyAlignment="1" applyProtection="1">
      <alignment horizontal="center"/>
      <protection locked="0"/>
    </xf>
    <xf numFmtId="184" fontId="5" fillId="39" borderId="21" xfId="0" applyNumberFormat="1" applyFont="1" applyFill="1" applyBorder="1" applyAlignment="1" applyProtection="1">
      <alignment horizontal="center"/>
      <protection locked="0"/>
    </xf>
    <xf numFmtId="184" fontId="5" fillId="39" borderId="54" xfId="0" applyNumberFormat="1" applyFont="1" applyFill="1" applyBorder="1" applyAlignment="1" applyProtection="1">
      <alignment horizontal="center"/>
      <protection locked="0"/>
    </xf>
    <xf numFmtId="0" fontId="9" fillId="0" borderId="17" xfId="0" applyFont="1" applyFill="1" applyBorder="1" applyAlignment="1" applyProtection="1">
      <alignment/>
      <protection/>
    </xf>
    <xf numFmtId="0" fontId="9" fillId="0" borderId="18" xfId="0" applyFont="1" applyFill="1" applyBorder="1" applyAlignment="1" applyProtection="1">
      <alignment/>
      <protection/>
    </xf>
    <xf numFmtId="0" fontId="9" fillId="0" borderId="59" xfId="0" applyFont="1" applyFill="1" applyBorder="1" applyAlignment="1" applyProtection="1">
      <alignment/>
      <protection/>
    </xf>
    <xf numFmtId="189" fontId="5" fillId="39" borderId="16" xfId="0" applyNumberFormat="1" applyFont="1" applyFill="1" applyBorder="1" applyAlignment="1" applyProtection="1">
      <alignment horizontal="center"/>
      <protection locked="0"/>
    </xf>
    <xf numFmtId="0" fontId="0" fillId="0" borderId="21" xfId="0" applyBorder="1" applyAlignment="1" applyProtection="1">
      <alignment horizontal="center"/>
      <protection locked="0"/>
    </xf>
    <xf numFmtId="189" fontId="0" fillId="0" borderId="21" xfId="0" applyNumberFormat="1" applyBorder="1" applyAlignment="1" applyProtection="1">
      <alignment horizontal="center"/>
      <protection locked="0"/>
    </xf>
    <xf numFmtId="0" fontId="40" fillId="0" borderId="0" xfId="0" applyFont="1" applyBorder="1" applyAlignment="1" applyProtection="1">
      <alignment horizontal="center"/>
      <protection/>
    </xf>
    <xf numFmtId="0" fontId="15" fillId="0" borderId="60" xfId="0" applyFont="1" applyFill="1" applyBorder="1" applyAlignment="1" applyProtection="1">
      <alignment/>
      <protection/>
    </xf>
    <xf numFmtId="0" fontId="15" fillId="0" borderId="13" xfId="0" applyFont="1" applyFill="1" applyBorder="1" applyAlignment="1" applyProtection="1">
      <alignment/>
      <protection/>
    </xf>
    <xf numFmtId="0" fontId="15" fillId="0" borderId="53" xfId="0" applyFont="1" applyBorder="1" applyAlignment="1" applyProtection="1">
      <alignment horizontal="center"/>
      <protection/>
    </xf>
    <xf numFmtId="0" fontId="15" fillId="0" borderId="43" xfId="0" applyFont="1" applyBorder="1" applyAlignment="1" applyProtection="1">
      <alignment horizontal="center"/>
      <protection/>
    </xf>
    <xf numFmtId="184" fontId="15" fillId="0" borderId="53" xfId="0" applyNumberFormat="1" applyFont="1" applyBorder="1" applyAlignment="1" applyProtection="1">
      <alignment horizontal="center"/>
      <protection/>
    </xf>
    <xf numFmtId="184" fontId="15" fillId="0" borderId="24" xfId="0" applyNumberFormat="1" applyFont="1" applyBorder="1" applyAlignment="1" applyProtection="1">
      <alignment horizontal="center"/>
      <protection/>
    </xf>
    <xf numFmtId="0" fontId="15" fillId="0" borderId="24" xfId="0" applyFont="1" applyBorder="1" applyAlignment="1" applyProtection="1">
      <alignment/>
      <protection/>
    </xf>
    <xf numFmtId="0" fontId="15" fillId="0" borderId="43" xfId="0" applyFont="1" applyBorder="1" applyAlignment="1" applyProtection="1">
      <alignment/>
      <protection/>
    </xf>
    <xf numFmtId="0" fontId="15" fillId="0" borderId="24" xfId="0" applyFont="1" applyBorder="1" applyAlignment="1" applyProtection="1">
      <alignment horizontal="center"/>
      <protection/>
    </xf>
    <xf numFmtId="184" fontId="6" fillId="0" borderId="17" xfId="0" applyNumberFormat="1" applyFont="1" applyBorder="1" applyAlignment="1" applyProtection="1">
      <alignment horizontal="center"/>
      <protection/>
    </xf>
    <xf numFmtId="184" fontId="6" fillId="0" borderId="59" xfId="0" applyNumberFormat="1" applyFont="1" applyBorder="1" applyAlignment="1" applyProtection="1">
      <alignment horizontal="center"/>
      <protection/>
    </xf>
    <xf numFmtId="184" fontId="6" fillId="0" borderId="42" xfId="0" applyNumberFormat="1" applyFont="1" applyBorder="1" applyAlignment="1" applyProtection="1">
      <alignment horizontal="center"/>
      <protection/>
    </xf>
    <xf numFmtId="0" fontId="6" fillId="0" borderId="41" xfId="0" applyFont="1" applyBorder="1" applyAlignment="1" applyProtection="1">
      <alignment horizontal="center"/>
      <protection/>
    </xf>
    <xf numFmtId="0" fontId="5" fillId="0" borderId="15" xfId="0" applyFont="1" applyBorder="1" applyAlignment="1" applyProtection="1">
      <alignment horizontal="left"/>
      <protection/>
    </xf>
    <xf numFmtId="0" fontId="5" fillId="0" borderId="47" xfId="0" applyFont="1" applyBorder="1" applyAlignment="1" applyProtection="1">
      <alignment horizontal="center"/>
      <protection/>
    </xf>
    <xf numFmtId="0" fontId="5" fillId="0" borderId="15" xfId="0" applyFont="1" applyBorder="1" applyAlignment="1" applyProtection="1">
      <alignment horizontal="center"/>
      <protection/>
    </xf>
    <xf numFmtId="184" fontId="15" fillId="0" borderId="15" xfId="0" applyNumberFormat="1" applyFont="1" applyBorder="1" applyAlignment="1" applyProtection="1">
      <alignment horizontal="center"/>
      <protection/>
    </xf>
    <xf numFmtId="184" fontId="15" fillId="0" borderId="47" xfId="0" applyNumberFormat="1" applyFont="1" applyBorder="1" applyAlignment="1" applyProtection="1">
      <alignment horizontal="center"/>
      <protection/>
    </xf>
    <xf numFmtId="184" fontId="15" fillId="0" borderId="55" xfId="0" applyNumberFormat="1" applyFont="1" applyBorder="1" applyAlignment="1" applyProtection="1">
      <alignment horizontal="center"/>
      <protection/>
    </xf>
    <xf numFmtId="184" fontId="15" fillId="0" borderId="35" xfId="0" applyNumberFormat="1" applyFont="1" applyBorder="1" applyAlignment="1" applyProtection="1">
      <alignment horizontal="center"/>
      <protection/>
    </xf>
    <xf numFmtId="189" fontId="15" fillId="0" borderId="35" xfId="0" applyNumberFormat="1" applyFont="1" applyBorder="1" applyAlignment="1" applyProtection="1">
      <alignment horizontal="center"/>
      <protection/>
    </xf>
    <xf numFmtId="189" fontId="6" fillId="0" borderId="15" xfId="0" applyNumberFormat="1" applyFont="1" applyBorder="1" applyAlignment="1" applyProtection="1">
      <alignment horizontal="center"/>
      <protection/>
    </xf>
    <xf numFmtId="189" fontId="6" fillId="39" borderId="47" xfId="0" applyNumberFormat="1" applyFont="1" applyFill="1" applyBorder="1" applyAlignment="1" applyProtection="1">
      <alignment horizontal="center"/>
      <protection locked="0"/>
    </xf>
    <xf numFmtId="0" fontId="6" fillId="39" borderId="55" xfId="0" applyFont="1" applyFill="1" applyBorder="1" applyAlignment="1" applyProtection="1">
      <alignment horizontal="center"/>
      <protection locked="0"/>
    </xf>
    <xf numFmtId="1" fontId="6" fillId="39" borderId="15" xfId="0" applyNumberFormat="1" applyFont="1" applyFill="1" applyBorder="1" applyAlignment="1" applyProtection="1">
      <alignment horizontal="center"/>
      <protection locked="0"/>
    </xf>
    <xf numFmtId="1" fontId="6" fillId="0" borderId="15" xfId="0" applyNumberFormat="1" applyFont="1" applyBorder="1" applyAlignment="1" applyProtection="1">
      <alignment horizontal="center"/>
      <protection/>
    </xf>
    <xf numFmtId="2" fontId="6" fillId="0" borderId="35" xfId="0" applyNumberFormat="1" applyFont="1" applyBorder="1" applyAlignment="1" applyProtection="1">
      <alignment horizontal="center"/>
      <protection/>
    </xf>
    <xf numFmtId="2" fontId="6" fillId="0" borderId="47" xfId="0" applyNumberFormat="1" applyFont="1" applyBorder="1" applyAlignment="1" applyProtection="1">
      <alignment horizontal="center"/>
      <protection/>
    </xf>
    <xf numFmtId="2" fontId="6" fillId="0" borderId="55" xfId="0" applyNumberFormat="1" applyFont="1" applyBorder="1" applyAlignment="1" applyProtection="1">
      <alignment horizontal="center"/>
      <protection/>
    </xf>
    <xf numFmtId="184" fontId="6" fillId="0" borderId="32" xfId="0" applyNumberFormat="1" applyFont="1" applyBorder="1" applyAlignment="1" applyProtection="1">
      <alignment horizontal="left"/>
      <protection/>
    </xf>
    <xf numFmtId="0" fontId="0" fillId="0" borderId="31" xfId="0" applyBorder="1" applyAlignment="1">
      <alignment horizontal="left"/>
    </xf>
    <xf numFmtId="184" fontId="5" fillId="0" borderId="32" xfId="0" applyNumberFormat="1" applyFont="1" applyBorder="1" applyAlignment="1" applyProtection="1">
      <alignment horizontal="center"/>
      <protection/>
    </xf>
    <xf numFmtId="184" fontId="5" fillId="0" borderId="31" xfId="0" applyNumberFormat="1" applyFont="1" applyBorder="1" applyAlignment="1" applyProtection="1">
      <alignment horizontal="center"/>
      <protection/>
    </xf>
    <xf numFmtId="184" fontId="6" fillId="0" borderId="32" xfId="0" applyNumberFormat="1" applyFont="1" applyBorder="1" applyAlignment="1" applyProtection="1">
      <alignment horizontal="center"/>
      <protection/>
    </xf>
    <xf numFmtId="184" fontId="6" fillId="0" borderId="31" xfId="0" applyNumberFormat="1"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59" xfId="0" applyFont="1" applyBorder="1" applyAlignment="1" applyProtection="1">
      <alignment horizontal="center"/>
      <protection/>
    </xf>
    <xf numFmtId="189" fontId="6" fillId="0" borderId="30" xfId="0" applyNumberFormat="1" applyFont="1" applyBorder="1" applyAlignment="1" applyProtection="1">
      <alignment horizontal="center"/>
      <protection/>
    </xf>
    <xf numFmtId="1" fontId="6" fillId="0" borderId="30" xfId="0" applyNumberFormat="1" applyFont="1" applyBorder="1" applyAlignment="1" applyProtection="1">
      <alignment horizontal="center"/>
      <protection/>
    </xf>
    <xf numFmtId="2" fontId="6" fillId="0" borderId="61" xfId="0" applyNumberFormat="1" applyFont="1" applyBorder="1" applyAlignment="1" applyProtection="1">
      <alignment horizontal="center"/>
      <protection/>
    </xf>
    <xf numFmtId="189" fontId="6" fillId="0" borderId="34" xfId="0" applyNumberFormat="1" applyFont="1" applyBorder="1" applyAlignment="1" applyProtection="1">
      <alignment horizontal="center"/>
      <protection/>
    </xf>
    <xf numFmtId="189" fontId="6" fillId="0" borderId="33" xfId="0" applyNumberFormat="1" applyFont="1" applyBorder="1" applyAlignment="1" applyProtection="1">
      <alignment horizontal="center"/>
      <protection/>
    </xf>
    <xf numFmtId="0" fontId="0" fillId="44" borderId="0" xfId="0" applyFill="1" applyBorder="1" applyAlignment="1" applyProtection="1">
      <alignment horizontal="left" vertical="top" wrapText="1"/>
      <protection locked="0"/>
    </xf>
    <xf numFmtId="189" fontId="47" fillId="43" borderId="0" xfId="0" applyNumberFormat="1" applyFont="1" applyFill="1" applyBorder="1" applyAlignment="1">
      <alignment horizontal="center"/>
    </xf>
    <xf numFmtId="0" fontId="47" fillId="43" borderId="0" xfId="0" applyFont="1" applyFill="1" applyBorder="1" applyAlignment="1">
      <alignment horizontal="center"/>
    </xf>
    <xf numFmtId="189" fontId="47" fillId="43" borderId="0" xfId="0" applyNumberFormat="1" applyFont="1" applyFill="1" applyBorder="1" applyAlignment="1">
      <alignment horizontal="right"/>
    </xf>
    <xf numFmtId="0" fontId="47" fillId="43" borderId="0" xfId="0" applyFont="1" applyFill="1" applyBorder="1" applyAlignment="1">
      <alignment horizontal="right"/>
    </xf>
    <xf numFmtId="0" fontId="0" fillId="43" borderId="0" xfId="0" applyFill="1" applyBorder="1" applyAlignment="1">
      <alignment horizontal="right"/>
    </xf>
    <xf numFmtId="0" fontId="1" fillId="43" borderId="0" xfId="0" applyFont="1" applyFill="1" applyBorder="1" applyAlignment="1">
      <alignment horizontal="left" vertical="top" wrapText="1"/>
    </xf>
    <xf numFmtId="0" fontId="0" fillId="43" borderId="0" xfId="0" applyFill="1" applyBorder="1" applyAlignment="1">
      <alignment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8">
    <dxf>
      <font>
        <color indexed="10"/>
      </font>
    </dxf>
    <dxf>
      <font>
        <color indexed="10"/>
      </font>
    </dxf>
    <dxf>
      <font>
        <color indexed="10"/>
      </font>
    </dxf>
    <dxf>
      <font>
        <b/>
        <i val="0"/>
        <strike val="0"/>
        <color indexed="10"/>
      </font>
    </dxf>
    <dxf>
      <font>
        <b/>
        <i val="0"/>
        <strike val="0"/>
        <color indexed="10"/>
      </font>
    </dxf>
    <dxf>
      <font>
        <b/>
        <i val="0"/>
        <strike val="0"/>
        <color indexed="10"/>
      </font>
    </dxf>
    <dxf>
      <font>
        <color indexed="10"/>
      </font>
    </dxf>
    <dxf>
      <font>
        <color indexed="2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44</xdr:row>
      <xdr:rowOff>57150</xdr:rowOff>
    </xdr:from>
    <xdr:to>
      <xdr:col>43</xdr:col>
      <xdr:colOff>342900</xdr:colOff>
      <xdr:row>45</xdr:row>
      <xdr:rowOff>133350</xdr:rowOff>
    </xdr:to>
    <xdr:sp>
      <xdr:nvSpPr>
        <xdr:cNvPr id="1" name="Text Box 11"/>
        <xdr:cNvSpPr txBox="1">
          <a:spLocks noChangeArrowheads="1"/>
        </xdr:cNvSpPr>
      </xdr:nvSpPr>
      <xdr:spPr>
        <a:xfrm>
          <a:off x="752475" y="9039225"/>
          <a:ext cx="9639300" cy="238125"/>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FF0000"/>
              </a:solidFill>
              <a:latin typeface="Times New Roman"/>
              <a:ea typeface="Times New Roman"/>
              <a:cs typeface="Times New Roman"/>
            </a:rPr>
            <a:t>Transcrever as colunas acima para a tabela do Passo 3 (</a:t>
          </a:r>
          <a:r>
            <a:rPr lang="en-US" cap="none" sz="1100" b="1" i="0" u="none" baseline="0">
              <a:solidFill>
                <a:srgbClr val="FF0000"/>
              </a:solidFill>
              <a:latin typeface="Times New Roman"/>
              <a:ea typeface="Times New Roman"/>
              <a:cs typeface="Times New Roman"/>
            </a:rPr>
            <a:t>Vazão(m³/h), Horas/Dia e Dia/Mês)</a:t>
          </a:r>
          <a:r>
            <a:rPr lang="en-US" cap="none" sz="1100" b="0" i="0" u="none" baseline="0">
              <a:solidFill>
                <a:srgbClr val="FF0000"/>
              </a:solidFill>
              <a:latin typeface="Times New Roman"/>
              <a:ea typeface="Times New Roman"/>
              <a:cs typeface="Times New Roman"/>
            </a:rPr>
            <a:t> no </a:t>
          </a:r>
          <a:r>
            <a:rPr lang="en-US" cap="none" sz="1100" b="1" i="0" u="none" baseline="0">
              <a:solidFill>
                <a:srgbClr val="FF0000"/>
              </a:solidFill>
              <a:latin typeface="Times New Roman"/>
              <a:ea typeface="Times New Roman"/>
              <a:cs typeface="Times New Roman"/>
            </a:rPr>
            <a:t>Regla.</a:t>
          </a:r>
          <a:r>
            <a:rPr lang="en-US" cap="none" sz="1200" b="1" i="0" u="none" baseline="0">
              <a:solidFill>
                <a:srgbClr val="FF0000"/>
              </a:solidFill>
              <a:latin typeface="Times New Roman"/>
              <a:ea typeface="Times New Roman"/>
              <a:cs typeface="Times New Roman"/>
            </a:rPr>
            <a:t>
</a:t>
          </a:r>
        </a:p>
      </xdr:txBody>
    </xdr:sp>
    <xdr:clientData/>
  </xdr:twoCellAnchor>
  <xdr:twoCellAnchor>
    <xdr:from>
      <xdr:col>4</xdr:col>
      <xdr:colOff>209550</xdr:colOff>
      <xdr:row>44</xdr:row>
      <xdr:rowOff>19050</xdr:rowOff>
    </xdr:from>
    <xdr:to>
      <xdr:col>23</xdr:col>
      <xdr:colOff>76200</xdr:colOff>
      <xdr:row>44</xdr:row>
      <xdr:rowOff>19050</xdr:rowOff>
    </xdr:to>
    <xdr:sp>
      <xdr:nvSpPr>
        <xdr:cNvPr id="2" name="Line 52"/>
        <xdr:cNvSpPr>
          <a:spLocks/>
        </xdr:cNvSpPr>
      </xdr:nvSpPr>
      <xdr:spPr>
        <a:xfrm>
          <a:off x="857250" y="9001125"/>
          <a:ext cx="5153025" cy="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43</xdr:row>
      <xdr:rowOff>19050</xdr:rowOff>
    </xdr:from>
    <xdr:to>
      <xdr:col>4</xdr:col>
      <xdr:colOff>304800</xdr:colOff>
      <xdr:row>44</xdr:row>
      <xdr:rowOff>19050</xdr:rowOff>
    </xdr:to>
    <xdr:sp>
      <xdr:nvSpPr>
        <xdr:cNvPr id="3" name="AutoShape 53"/>
        <xdr:cNvSpPr>
          <a:spLocks/>
        </xdr:cNvSpPr>
      </xdr:nvSpPr>
      <xdr:spPr>
        <a:xfrm>
          <a:off x="828675" y="8839200"/>
          <a:ext cx="123825" cy="161925"/>
        </a:xfrm>
        <a:prstGeom prst="upArrow">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457200</xdr:colOff>
      <xdr:row>43</xdr:row>
      <xdr:rowOff>19050</xdr:rowOff>
    </xdr:from>
    <xdr:to>
      <xdr:col>8</xdr:col>
      <xdr:colOff>66675</xdr:colOff>
      <xdr:row>44</xdr:row>
      <xdr:rowOff>19050</xdr:rowOff>
    </xdr:to>
    <xdr:sp>
      <xdr:nvSpPr>
        <xdr:cNvPr id="4" name="AutoShape 54"/>
        <xdr:cNvSpPr>
          <a:spLocks/>
        </xdr:cNvSpPr>
      </xdr:nvSpPr>
      <xdr:spPr>
        <a:xfrm>
          <a:off x="2790825" y="8839200"/>
          <a:ext cx="123825" cy="161925"/>
        </a:xfrm>
        <a:prstGeom prst="upArrow">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438150</xdr:colOff>
      <xdr:row>43</xdr:row>
      <xdr:rowOff>19050</xdr:rowOff>
    </xdr:from>
    <xdr:to>
      <xdr:col>18</xdr:col>
      <xdr:colOff>47625</xdr:colOff>
      <xdr:row>44</xdr:row>
      <xdr:rowOff>9525</xdr:rowOff>
    </xdr:to>
    <xdr:sp>
      <xdr:nvSpPr>
        <xdr:cNvPr id="5" name="AutoShape 55"/>
        <xdr:cNvSpPr>
          <a:spLocks/>
        </xdr:cNvSpPr>
      </xdr:nvSpPr>
      <xdr:spPr>
        <a:xfrm>
          <a:off x="4829175" y="8839200"/>
          <a:ext cx="123825" cy="152400"/>
        </a:xfrm>
        <a:prstGeom prst="upArrow">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495300</xdr:colOff>
      <xdr:row>43</xdr:row>
      <xdr:rowOff>28575</xdr:rowOff>
    </xdr:from>
    <xdr:to>
      <xdr:col>23</xdr:col>
      <xdr:colOff>104775</xdr:colOff>
      <xdr:row>44</xdr:row>
      <xdr:rowOff>0</xdr:rowOff>
    </xdr:to>
    <xdr:sp>
      <xdr:nvSpPr>
        <xdr:cNvPr id="6" name="AutoShape 56"/>
        <xdr:cNvSpPr>
          <a:spLocks/>
        </xdr:cNvSpPr>
      </xdr:nvSpPr>
      <xdr:spPr>
        <a:xfrm>
          <a:off x="5915025" y="8848725"/>
          <a:ext cx="123825" cy="133350"/>
        </a:xfrm>
        <a:prstGeom prst="upArrow">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ilha1"/>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Plan1">
    <pageSetUpPr fitToPage="1"/>
  </sheetPr>
  <dimension ref="C1:BB92"/>
  <sheetViews>
    <sheetView showGridLines="0" showRowColHeaders="0" tabSelected="1" view="pageBreakPreview" zoomScaleSheetLayoutView="100" zoomScalePageLayoutView="0" workbookViewId="0" topLeftCell="A1">
      <selection activeCell="G16" sqref="G16:G27"/>
    </sheetView>
  </sheetViews>
  <sheetFormatPr defaultColWidth="9.140625" defaultRowHeight="12.75"/>
  <cols>
    <col min="1" max="1" width="3.7109375" style="0" customWidth="1"/>
    <col min="2" max="2" width="3.00390625" style="0" customWidth="1"/>
    <col min="3" max="3" width="1.7109375" style="0" customWidth="1"/>
    <col min="4" max="4" width="1.28515625" style="0" customWidth="1"/>
    <col min="5" max="5" width="8.421875" style="0" customWidth="1"/>
    <col min="6" max="6" width="8.140625" style="0" customWidth="1"/>
    <col min="7" max="7" width="8.7109375" style="0" customWidth="1"/>
    <col min="8" max="9" width="7.7109375" style="0" customWidth="1"/>
    <col min="10" max="10" width="0" style="0" hidden="1" customWidth="1"/>
    <col min="11" max="11" width="9.28125" style="0" hidden="1" customWidth="1"/>
    <col min="12" max="12" width="11.7109375" style="0" hidden="1" customWidth="1"/>
    <col min="13" max="14" width="7.7109375" style="0" customWidth="1"/>
    <col min="15" max="15" width="8.8515625" style="0" hidden="1" customWidth="1"/>
    <col min="16" max="16" width="9.00390625" style="0" hidden="1" customWidth="1"/>
    <col min="17" max="17" width="11.7109375" style="0" hidden="1" customWidth="1"/>
    <col min="18" max="19" width="7.7109375" style="0" customWidth="1"/>
    <col min="20" max="20" width="8.00390625" style="0" hidden="1" customWidth="1"/>
    <col min="21" max="21" width="9.28125" style="0" hidden="1" customWidth="1"/>
    <col min="22" max="22" width="11.7109375" style="0" hidden="1" customWidth="1"/>
    <col min="23" max="24" width="7.7109375" style="0" customWidth="1"/>
    <col min="25" max="25" width="8.57421875" style="0" hidden="1" customWidth="1"/>
    <col min="26" max="26" width="8.28125" style="0" hidden="1" customWidth="1"/>
    <col min="27" max="27" width="11.7109375" style="0" hidden="1" customWidth="1"/>
    <col min="28" max="29" width="7.7109375" style="0" customWidth="1"/>
    <col min="30" max="30" width="8.00390625" style="0" hidden="1" customWidth="1"/>
    <col min="31" max="31" width="8.421875" style="0" hidden="1" customWidth="1"/>
    <col min="32" max="32" width="11.7109375" style="0" hidden="1" customWidth="1"/>
    <col min="33" max="34" width="7.7109375" style="0" customWidth="1"/>
    <col min="35" max="36" width="9.57421875" style="0" hidden="1" customWidth="1"/>
    <col min="37" max="37" width="11.7109375" style="0" hidden="1" customWidth="1"/>
    <col min="38" max="39" width="7.7109375" style="0" customWidth="1"/>
    <col min="40" max="41" width="9.57421875" style="0" hidden="1" customWidth="1"/>
    <col min="42" max="42" width="11.7109375" style="0" hidden="1" customWidth="1"/>
    <col min="43" max="44" width="7.7109375" style="0" customWidth="1"/>
    <col min="45" max="46" width="9.57421875" style="0" hidden="1" customWidth="1"/>
    <col min="47" max="47" width="11.7109375" style="0" hidden="1" customWidth="1"/>
    <col min="48" max="48" width="1.7109375" style="0" customWidth="1"/>
    <col min="49" max="49" width="2.57421875" style="0" customWidth="1"/>
    <col min="50" max="50" width="3.140625" style="0" customWidth="1"/>
  </cols>
  <sheetData>
    <row r="1" spans="4:48" ht="18">
      <c r="D1" s="124"/>
      <c r="E1" s="126" t="s">
        <v>37</v>
      </c>
      <c r="F1" s="126" t="s">
        <v>63</v>
      </c>
      <c r="G1" s="126"/>
      <c r="H1" s="126"/>
      <c r="I1" s="126"/>
      <c r="J1" s="126"/>
      <c r="K1" s="126"/>
      <c r="L1" s="126"/>
      <c r="M1" s="126"/>
      <c r="N1" s="126"/>
      <c r="O1" s="126"/>
      <c r="P1" s="126"/>
      <c r="Q1" s="126"/>
      <c r="R1" s="126"/>
      <c r="S1" s="127"/>
      <c r="T1" s="123"/>
      <c r="U1" s="123"/>
      <c r="V1" s="123"/>
      <c r="W1" s="123"/>
      <c r="X1" s="125"/>
      <c r="Y1" s="10"/>
      <c r="Z1" s="10"/>
      <c r="AA1" s="10"/>
      <c r="AB1" s="10"/>
      <c r="AC1" s="10"/>
      <c r="AD1" s="10"/>
      <c r="AE1" s="10"/>
      <c r="AF1" s="10"/>
      <c r="AG1" s="10"/>
      <c r="AH1" s="10"/>
      <c r="AI1" s="10"/>
      <c r="AJ1" s="10"/>
      <c r="AK1" s="10"/>
      <c r="AL1" s="10"/>
      <c r="AM1" s="10"/>
      <c r="AN1" s="10"/>
      <c r="AO1" s="10"/>
      <c r="AP1" s="10"/>
      <c r="AQ1" s="10"/>
      <c r="AR1" s="10"/>
      <c r="AS1" s="10"/>
      <c r="AT1" s="10"/>
      <c r="AU1" s="10"/>
      <c r="AV1" s="10"/>
    </row>
    <row r="2" spans="4:50" ht="18">
      <c r="D2" s="10"/>
      <c r="E2" s="119"/>
      <c r="F2" s="87" t="s">
        <v>84</v>
      </c>
      <c r="G2" s="12"/>
      <c r="H2" s="12"/>
      <c r="I2" s="12"/>
      <c r="J2" s="10"/>
      <c r="K2" s="10"/>
      <c r="L2" s="10"/>
      <c r="M2" s="10"/>
      <c r="N2" s="11"/>
      <c r="O2" s="10"/>
      <c r="P2" s="10"/>
      <c r="Q2" s="10"/>
      <c r="R2" s="10"/>
      <c r="S2" s="10"/>
      <c r="T2" s="10"/>
      <c r="U2" s="10"/>
      <c r="V2" s="10"/>
      <c r="W2" s="10"/>
      <c r="X2" s="10"/>
      <c r="Y2" s="10"/>
      <c r="Z2" s="10"/>
      <c r="AA2" s="10"/>
      <c r="AB2" s="10"/>
      <c r="AC2" s="10"/>
      <c r="AD2" s="10"/>
      <c r="AE2" s="10"/>
      <c r="AF2" s="10"/>
      <c r="AG2" s="10"/>
      <c r="AH2" s="10"/>
      <c r="AI2" s="10"/>
      <c r="AJ2" s="10"/>
      <c r="AK2" s="10"/>
      <c r="AL2" s="87"/>
      <c r="AM2" s="10"/>
      <c r="AN2" s="10"/>
      <c r="AO2" s="10"/>
      <c r="AP2" s="10"/>
      <c r="AQ2" s="10"/>
      <c r="AR2" s="10"/>
      <c r="AS2" s="10"/>
      <c r="AT2" s="10"/>
      <c r="AU2" s="10"/>
      <c r="AV2" s="3"/>
      <c r="AW2" s="1"/>
      <c r="AX2" s="1"/>
    </row>
    <row r="3" spans="4:50" ht="18">
      <c r="D3" s="10"/>
      <c r="E3" s="11"/>
      <c r="F3" s="87" t="s">
        <v>88</v>
      </c>
      <c r="G3" s="12"/>
      <c r="H3" s="12"/>
      <c r="I3" s="12"/>
      <c r="J3" s="10"/>
      <c r="K3" s="10"/>
      <c r="L3" s="10"/>
      <c r="M3" s="10"/>
      <c r="N3" s="11"/>
      <c r="O3" s="10"/>
      <c r="P3" s="10"/>
      <c r="Q3" s="10"/>
      <c r="R3" s="10"/>
      <c r="S3" s="10"/>
      <c r="T3" s="10"/>
      <c r="U3" s="10"/>
      <c r="V3" s="10"/>
      <c r="W3" s="10"/>
      <c r="X3" s="10"/>
      <c r="Y3" s="10"/>
      <c r="Z3" s="10"/>
      <c r="AA3" s="10"/>
      <c r="AB3" s="10"/>
      <c r="AC3" s="10"/>
      <c r="AD3" s="10"/>
      <c r="AE3" s="10"/>
      <c r="AF3" s="10"/>
      <c r="AG3" s="10"/>
      <c r="AH3" s="10"/>
      <c r="AI3" s="10"/>
      <c r="AJ3" s="10"/>
      <c r="AK3" s="10"/>
      <c r="AL3" s="87"/>
      <c r="AM3" s="10"/>
      <c r="AN3" s="10"/>
      <c r="AO3" s="10"/>
      <c r="AP3" s="10"/>
      <c r="AQ3" s="10"/>
      <c r="AR3" s="10"/>
      <c r="AS3" s="10"/>
      <c r="AT3" s="10"/>
      <c r="AU3" s="10"/>
      <c r="AV3" s="3"/>
      <c r="AW3" s="1"/>
      <c r="AX3" s="1"/>
    </row>
    <row r="4" spans="4:50" ht="18">
      <c r="D4" s="10"/>
      <c r="E4" s="11"/>
      <c r="F4" s="87"/>
      <c r="G4" s="12"/>
      <c r="H4" s="12"/>
      <c r="I4" s="12"/>
      <c r="J4" s="10"/>
      <c r="K4" s="10"/>
      <c r="L4" s="10"/>
      <c r="M4" s="10"/>
      <c r="N4" s="11"/>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3"/>
      <c r="AW4" s="1"/>
      <c r="AX4" s="1"/>
    </row>
    <row r="5" spans="4:50" ht="7.5" customHeight="1">
      <c r="D5" s="10"/>
      <c r="E5" s="11"/>
      <c r="F5" s="79"/>
      <c r="G5" s="12"/>
      <c r="H5" s="12"/>
      <c r="I5" s="12"/>
      <c r="J5" s="10"/>
      <c r="K5" s="10"/>
      <c r="L5" s="10"/>
      <c r="M5" s="10"/>
      <c r="N5" s="11"/>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3"/>
      <c r="AW5" s="1"/>
      <c r="AX5" s="1"/>
    </row>
    <row r="6" spans="3:50" ht="16.5" thickBot="1">
      <c r="C6" s="1"/>
      <c r="D6" s="3"/>
      <c r="E6" s="13" t="s">
        <v>71</v>
      </c>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3"/>
      <c r="AO6" s="3"/>
      <c r="AP6" s="3"/>
      <c r="AQ6" s="3"/>
      <c r="AR6" s="3"/>
      <c r="AS6" s="3"/>
      <c r="AT6" s="3"/>
      <c r="AU6" s="3"/>
      <c r="AV6" s="3"/>
      <c r="AW6" s="1"/>
      <c r="AX6" s="1"/>
    </row>
    <row r="7" spans="3:50" ht="18" customHeight="1" thickBot="1">
      <c r="C7" s="82" t="s">
        <v>75</v>
      </c>
      <c r="F7" s="14"/>
      <c r="G7" s="10"/>
      <c r="H7" s="158" t="s">
        <v>61</v>
      </c>
      <c r="I7" s="159"/>
      <c r="J7" s="15"/>
      <c r="K7" s="15"/>
      <c r="L7" s="15"/>
      <c r="M7" s="135"/>
      <c r="N7" s="160" t="s">
        <v>80</v>
      </c>
      <c r="O7" s="161"/>
      <c r="P7" s="162"/>
      <c r="Q7" s="162"/>
      <c r="R7" s="163"/>
      <c r="S7" s="164"/>
      <c r="T7" s="165"/>
      <c r="U7" s="165"/>
      <c r="V7" s="165"/>
      <c r="W7" s="165"/>
      <c r="X7" s="165"/>
      <c r="Y7" s="165"/>
      <c r="Z7" s="165"/>
      <c r="AA7" s="165"/>
      <c r="AB7" s="166"/>
      <c r="AC7" s="122" t="s">
        <v>81</v>
      </c>
      <c r="AD7" s="117"/>
      <c r="AE7" s="118"/>
      <c r="AF7" s="118"/>
      <c r="AG7" s="133"/>
      <c r="AH7" s="167" t="s">
        <v>83</v>
      </c>
      <c r="AI7" s="168"/>
      <c r="AJ7" s="168"/>
      <c r="AK7" s="168"/>
      <c r="AL7" s="168"/>
      <c r="AM7" s="168"/>
      <c r="AN7" s="168"/>
      <c r="AO7" s="168"/>
      <c r="AP7" s="168"/>
      <c r="AQ7" s="169"/>
      <c r="AR7" s="133"/>
      <c r="AS7" s="37"/>
      <c r="AT7" s="37"/>
      <c r="AU7" s="38"/>
      <c r="AV7" s="63"/>
      <c r="AW7" s="5"/>
      <c r="AX7" s="5"/>
    </row>
    <row r="8" spans="3:50" ht="18" customHeight="1">
      <c r="C8" s="53"/>
      <c r="D8" s="3"/>
      <c r="E8" s="27" t="s">
        <v>16</v>
      </c>
      <c r="F8" s="28"/>
      <c r="G8" s="36"/>
      <c r="H8" s="170"/>
      <c r="I8" s="171"/>
      <c r="J8" s="171"/>
      <c r="K8" s="171"/>
      <c r="L8" s="171"/>
      <c r="M8" s="172"/>
      <c r="N8" s="171"/>
      <c r="O8" s="171"/>
      <c r="P8" s="171"/>
      <c r="Q8" s="171"/>
      <c r="R8" s="171"/>
      <c r="S8" s="172"/>
      <c r="T8" s="172"/>
      <c r="U8" s="172"/>
      <c r="V8" s="173"/>
      <c r="W8" s="174" t="s">
        <v>87</v>
      </c>
      <c r="X8" s="175"/>
      <c r="Y8" s="176"/>
      <c r="Z8" s="176"/>
      <c r="AA8" s="176"/>
      <c r="AB8" s="177"/>
      <c r="AC8" s="136" t="s">
        <v>86</v>
      </c>
      <c r="AD8" s="120"/>
      <c r="AE8" s="120"/>
      <c r="AF8" s="120"/>
      <c r="AG8" s="120"/>
      <c r="AH8" s="120"/>
      <c r="AI8" s="120"/>
      <c r="AJ8" s="120"/>
      <c r="AK8" s="120"/>
      <c r="AL8" s="120"/>
      <c r="AM8" s="120"/>
      <c r="AN8" s="120"/>
      <c r="AO8" s="120"/>
      <c r="AP8" s="120"/>
      <c r="AQ8" s="120"/>
      <c r="AR8" s="121"/>
      <c r="AS8" s="44"/>
      <c r="AT8" s="37"/>
      <c r="AU8" s="38"/>
      <c r="AV8" s="63"/>
      <c r="AW8" s="5"/>
      <c r="AX8" s="5"/>
    </row>
    <row r="9" spans="3:50" ht="18" customHeight="1" thickBot="1">
      <c r="C9" s="53"/>
      <c r="D9" s="3"/>
      <c r="E9" s="178" t="s">
        <v>72</v>
      </c>
      <c r="F9" s="179"/>
      <c r="G9" s="180"/>
      <c r="H9" s="181" t="s">
        <v>89</v>
      </c>
      <c r="I9" s="182"/>
      <c r="J9" s="182"/>
      <c r="K9" s="182"/>
      <c r="L9" s="182"/>
      <c r="M9" s="182"/>
      <c r="N9" s="182"/>
      <c r="O9" s="182"/>
      <c r="P9" s="182"/>
      <c r="Q9" s="182"/>
      <c r="R9" s="182"/>
      <c r="S9" s="182"/>
      <c r="T9" s="182"/>
      <c r="U9" s="182"/>
      <c r="V9" s="183"/>
      <c r="W9" s="184" t="s">
        <v>69</v>
      </c>
      <c r="X9" s="185"/>
      <c r="Y9" s="39"/>
      <c r="Z9" s="39"/>
      <c r="AA9" s="39"/>
      <c r="AB9" s="186"/>
      <c r="AC9" s="186"/>
      <c r="AD9" s="186"/>
      <c r="AE9" s="186"/>
      <c r="AF9" s="186"/>
      <c r="AG9" s="186"/>
      <c r="AH9" s="186"/>
      <c r="AI9" s="186"/>
      <c r="AJ9" s="186"/>
      <c r="AK9" s="186"/>
      <c r="AL9" s="186"/>
      <c r="AM9" s="186"/>
      <c r="AN9" s="186"/>
      <c r="AO9" s="186"/>
      <c r="AP9" s="186"/>
      <c r="AQ9" s="186"/>
      <c r="AR9" s="187"/>
      <c r="AS9" s="45"/>
      <c r="AT9" s="39"/>
      <c r="AU9" s="40"/>
      <c r="AV9" s="63"/>
      <c r="AW9" s="6"/>
      <c r="AX9" s="6"/>
    </row>
    <row r="10" spans="3:54" ht="24" customHeight="1" thickBot="1">
      <c r="C10" s="81" t="s">
        <v>74</v>
      </c>
      <c r="D10" s="3"/>
      <c r="E10" s="128"/>
      <c r="F10" s="66"/>
      <c r="G10" s="66"/>
      <c r="H10" s="188">
        <v>1</v>
      </c>
      <c r="I10" s="189"/>
      <c r="J10" s="83"/>
      <c r="K10" s="83"/>
      <c r="L10" s="83"/>
      <c r="M10" s="188">
        <v>2</v>
      </c>
      <c r="N10" s="189"/>
      <c r="O10" s="83"/>
      <c r="P10" s="83"/>
      <c r="Q10" s="83"/>
      <c r="R10" s="188">
        <v>3</v>
      </c>
      <c r="S10" s="189"/>
      <c r="T10" s="83"/>
      <c r="U10" s="83"/>
      <c r="V10" s="83"/>
      <c r="W10" s="188">
        <v>4</v>
      </c>
      <c r="X10" s="189"/>
      <c r="Y10" s="83"/>
      <c r="Z10" s="83"/>
      <c r="AA10" s="83"/>
      <c r="AB10" s="188">
        <v>5</v>
      </c>
      <c r="AC10" s="189"/>
      <c r="AD10" s="83"/>
      <c r="AE10" s="83"/>
      <c r="AF10" s="83"/>
      <c r="AG10" s="188">
        <v>6</v>
      </c>
      <c r="AH10" s="189"/>
      <c r="AI10" s="83"/>
      <c r="AJ10" s="83"/>
      <c r="AK10" s="83"/>
      <c r="AL10" s="188">
        <v>7</v>
      </c>
      <c r="AM10" s="189"/>
      <c r="AN10" s="83"/>
      <c r="AO10" s="83"/>
      <c r="AP10" s="83"/>
      <c r="AQ10" s="188">
        <v>8</v>
      </c>
      <c r="AR10" s="189"/>
      <c r="AS10" s="3"/>
      <c r="AT10" s="3"/>
      <c r="AU10" s="3"/>
      <c r="AV10" s="17"/>
      <c r="AW10" s="8"/>
      <c r="AX10" s="8"/>
      <c r="AY10" s="1"/>
      <c r="BB10" s="32"/>
    </row>
    <row r="11" spans="3:51" ht="15.75" customHeight="1" thickBot="1">
      <c r="C11" s="129"/>
      <c r="D11" s="3"/>
      <c r="E11" s="190" t="s">
        <v>21</v>
      </c>
      <c r="F11" s="191"/>
      <c r="G11" s="192"/>
      <c r="H11" s="193"/>
      <c r="I11" s="194"/>
      <c r="J11" s="194"/>
      <c r="K11" s="194"/>
      <c r="L11" s="195"/>
      <c r="M11" s="193"/>
      <c r="N11" s="194"/>
      <c r="O11" s="194"/>
      <c r="P11" s="194"/>
      <c r="Q11" s="195"/>
      <c r="R11" s="193"/>
      <c r="S11" s="194"/>
      <c r="T11" s="194"/>
      <c r="U11" s="194"/>
      <c r="V11" s="195"/>
      <c r="W11" s="193"/>
      <c r="X11" s="194"/>
      <c r="Y11" s="194"/>
      <c r="Z11" s="194"/>
      <c r="AA11" s="195"/>
      <c r="AB11" s="193"/>
      <c r="AC11" s="194"/>
      <c r="AD11" s="194"/>
      <c r="AE11" s="194"/>
      <c r="AF11" s="195"/>
      <c r="AG11" s="193"/>
      <c r="AH11" s="194"/>
      <c r="AI11" s="194"/>
      <c r="AJ11" s="194"/>
      <c r="AK11" s="195"/>
      <c r="AL11" s="193"/>
      <c r="AM11" s="194"/>
      <c r="AN11" s="194"/>
      <c r="AO11" s="194"/>
      <c r="AP11" s="195"/>
      <c r="AQ11" s="193"/>
      <c r="AR11" s="194"/>
      <c r="AS11" s="194"/>
      <c r="AT11" s="194"/>
      <c r="AU11" s="195"/>
      <c r="AV11" s="56"/>
      <c r="AW11" s="6"/>
      <c r="AX11" s="6"/>
      <c r="AY11" s="1"/>
    </row>
    <row r="12" spans="3:51" ht="15.75" customHeight="1" thickBot="1">
      <c r="C12" s="129"/>
      <c r="D12" s="3"/>
      <c r="E12" s="196" t="s">
        <v>20</v>
      </c>
      <c r="F12" s="197"/>
      <c r="G12" s="198"/>
      <c r="H12" s="199"/>
      <c r="I12" s="200"/>
      <c r="J12" s="200"/>
      <c r="K12" s="200"/>
      <c r="L12" s="201"/>
      <c r="M12" s="199"/>
      <c r="N12" s="200"/>
      <c r="O12" s="200"/>
      <c r="P12" s="200"/>
      <c r="Q12" s="201"/>
      <c r="R12" s="199"/>
      <c r="S12" s="200"/>
      <c r="T12" s="200"/>
      <c r="U12" s="200"/>
      <c r="V12" s="201"/>
      <c r="W12" s="199"/>
      <c r="X12" s="200"/>
      <c r="Y12" s="200"/>
      <c r="Z12" s="200"/>
      <c r="AA12" s="201"/>
      <c r="AB12" s="199"/>
      <c r="AC12" s="200"/>
      <c r="AD12" s="200"/>
      <c r="AE12" s="200"/>
      <c r="AF12" s="201"/>
      <c r="AG12" s="199"/>
      <c r="AH12" s="200"/>
      <c r="AI12" s="200"/>
      <c r="AJ12" s="200"/>
      <c r="AK12" s="201"/>
      <c r="AL12" s="199"/>
      <c r="AM12" s="200"/>
      <c r="AN12" s="200"/>
      <c r="AO12" s="200"/>
      <c r="AP12" s="201"/>
      <c r="AQ12" s="199"/>
      <c r="AR12" s="200"/>
      <c r="AS12" s="200"/>
      <c r="AT12" s="200"/>
      <c r="AU12" s="201"/>
      <c r="AV12" s="57"/>
      <c r="AW12" s="5"/>
      <c r="AX12" s="5"/>
      <c r="AY12" s="1"/>
    </row>
    <row r="13" spans="3:51" ht="15.75" customHeight="1" thickBot="1">
      <c r="C13" s="54"/>
      <c r="D13" s="10"/>
      <c r="E13" s="196" t="s">
        <v>22</v>
      </c>
      <c r="F13" s="197"/>
      <c r="G13" s="198"/>
      <c r="H13" s="202"/>
      <c r="I13" s="203"/>
      <c r="J13" s="203"/>
      <c r="K13" s="203"/>
      <c r="L13" s="204"/>
      <c r="M13" s="202"/>
      <c r="N13" s="203"/>
      <c r="O13" s="203"/>
      <c r="P13" s="203"/>
      <c r="Q13" s="204"/>
      <c r="R13" s="202"/>
      <c r="S13" s="203"/>
      <c r="T13" s="203"/>
      <c r="U13" s="203"/>
      <c r="V13" s="204"/>
      <c r="W13" s="202"/>
      <c r="X13" s="203"/>
      <c r="Y13" s="203"/>
      <c r="Z13" s="203"/>
      <c r="AA13" s="204"/>
      <c r="AB13" s="202"/>
      <c r="AC13" s="203"/>
      <c r="AD13" s="203"/>
      <c r="AE13" s="203"/>
      <c r="AF13" s="204"/>
      <c r="AG13" s="202"/>
      <c r="AH13" s="203"/>
      <c r="AI13" s="203"/>
      <c r="AJ13" s="203"/>
      <c r="AK13" s="204"/>
      <c r="AL13" s="202"/>
      <c r="AM13" s="203"/>
      <c r="AN13" s="203"/>
      <c r="AO13" s="203"/>
      <c r="AP13" s="204"/>
      <c r="AQ13" s="202"/>
      <c r="AR13" s="203"/>
      <c r="AS13" s="203"/>
      <c r="AT13" s="203"/>
      <c r="AU13" s="204"/>
      <c r="AV13" s="58"/>
      <c r="AW13" s="6"/>
      <c r="AX13" s="6"/>
      <c r="AY13" s="1"/>
    </row>
    <row r="14" spans="3:51" ht="15.75" customHeight="1" thickBot="1">
      <c r="C14" s="54"/>
      <c r="D14" s="10"/>
      <c r="E14" s="205" t="s">
        <v>36</v>
      </c>
      <c r="F14" s="206"/>
      <c r="G14" s="207"/>
      <c r="H14" s="208"/>
      <c r="I14" s="209"/>
      <c r="J14" s="208"/>
      <c r="K14" s="210"/>
      <c r="L14" s="115"/>
      <c r="M14" s="208"/>
      <c r="N14" s="209"/>
      <c r="O14" s="208"/>
      <c r="P14" s="210"/>
      <c r="Q14" s="115"/>
      <c r="R14" s="208"/>
      <c r="S14" s="209"/>
      <c r="T14" s="208"/>
      <c r="U14" s="210"/>
      <c r="V14" s="115"/>
      <c r="W14" s="208"/>
      <c r="X14" s="209"/>
      <c r="Y14" s="208"/>
      <c r="Z14" s="210"/>
      <c r="AA14" s="115"/>
      <c r="AB14" s="208"/>
      <c r="AC14" s="209"/>
      <c r="AD14" s="208"/>
      <c r="AE14" s="210"/>
      <c r="AF14" s="115"/>
      <c r="AG14" s="208"/>
      <c r="AH14" s="209"/>
      <c r="AI14" s="208"/>
      <c r="AJ14" s="210"/>
      <c r="AK14" s="115"/>
      <c r="AL14" s="208"/>
      <c r="AM14" s="209"/>
      <c r="AN14" s="208"/>
      <c r="AO14" s="210"/>
      <c r="AP14" s="115"/>
      <c r="AQ14" s="208"/>
      <c r="AR14" s="209"/>
      <c r="AS14" s="208"/>
      <c r="AT14" s="210"/>
      <c r="AU14" s="115"/>
      <c r="AV14" s="59"/>
      <c r="AW14" s="7"/>
      <c r="AX14" s="7"/>
      <c r="AY14" s="134"/>
    </row>
    <row r="15" spans="3:51" ht="18" customHeight="1" thickBot="1">
      <c r="C15" s="54"/>
      <c r="D15" s="10"/>
      <c r="E15" s="70" t="s">
        <v>15</v>
      </c>
      <c r="F15" s="71" t="s">
        <v>64</v>
      </c>
      <c r="G15" s="72" t="s">
        <v>52</v>
      </c>
      <c r="H15" s="73" t="s">
        <v>12</v>
      </c>
      <c r="I15" s="71" t="s">
        <v>60</v>
      </c>
      <c r="J15" s="71" t="s">
        <v>13</v>
      </c>
      <c r="K15" s="71" t="s">
        <v>14</v>
      </c>
      <c r="L15" s="74" t="s">
        <v>19</v>
      </c>
      <c r="M15" s="73" t="s">
        <v>12</v>
      </c>
      <c r="N15" s="71" t="s">
        <v>60</v>
      </c>
      <c r="O15" s="71" t="s">
        <v>13</v>
      </c>
      <c r="P15" s="71" t="s">
        <v>14</v>
      </c>
      <c r="Q15" s="74" t="s">
        <v>19</v>
      </c>
      <c r="R15" s="73" t="s">
        <v>12</v>
      </c>
      <c r="S15" s="71" t="s">
        <v>60</v>
      </c>
      <c r="T15" s="71" t="s">
        <v>13</v>
      </c>
      <c r="U15" s="74" t="s">
        <v>14</v>
      </c>
      <c r="V15" s="76" t="s">
        <v>19</v>
      </c>
      <c r="W15" s="73" t="s">
        <v>12</v>
      </c>
      <c r="X15" s="71" t="s">
        <v>60</v>
      </c>
      <c r="Y15" s="71" t="s">
        <v>13</v>
      </c>
      <c r="Z15" s="72" t="s">
        <v>14</v>
      </c>
      <c r="AA15" s="76" t="s">
        <v>19</v>
      </c>
      <c r="AB15" s="73" t="s">
        <v>12</v>
      </c>
      <c r="AC15" s="71" t="s">
        <v>60</v>
      </c>
      <c r="AD15" s="72" t="s">
        <v>13</v>
      </c>
      <c r="AE15" s="75" t="s">
        <v>14</v>
      </c>
      <c r="AF15" s="76" t="s">
        <v>19</v>
      </c>
      <c r="AG15" s="73" t="s">
        <v>12</v>
      </c>
      <c r="AH15" s="71" t="s">
        <v>60</v>
      </c>
      <c r="AI15" s="72" t="s">
        <v>13</v>
      </c>
      <c r="AJ15" s="75" t="s">
        <v>14</v>
      </c>
      <c r="AK15" s="76" t="s">
        <v>19</v>
      </c>
      <c r="AL15" s="73" t="s">
        <v>12</v>
      </c>
      <c r="AM15" s="74" t="s">
        <v>60</v>
      </c>
      <c r="AN15" s="76" t="s">
        <v>13</v>
      </c>
      <c r="AO15" s="75" t="s">
        <v>14</v>
      </c>
      <c r="AP15" s="76" t="s">
        <v>19</v>
      </c>
      <c r="AQ15" s="73" t="s">
        <v>12</v>
      </c>
      <c r="AR15" s="72" t="s">
        <v>60</v>
      </c>
      <c r="AS15" s="76" t="s">
        <v>13</v>
      </c>
      <c r="AT15" s="76" t="s">
        <v>14</v>
      </c>
      <c r="AU15" s="76" t="s">
        <v>19</v>
      </c>
      <c r="AV15" s="60"/>
      <c r="AW15" s="8"/>
      <c r="AX15" s="8"/>
      <c r="AY15" s="1"/>
    </row>
    <row r="16" spans="3:51" ht="15" customHeight="1">
      <c r="C16" s="54"/>
      <c r="D16" s="10"/>
      <c r="E16" s="29" t="s">
        <v>0</v>
      </c>
      <c r="F16" s="88">
        <v>126</v>
      </c>
      <c r="G16" s="89">
        <v>165</v>
      </c>
      <c r="H16" s="90"/>
      <c r="I16" s="91"/>
      <c r="J16" s="92">
        <f>G16*H16*I16</f>
        <v>0</v>
      </c>
      <c r="K16" s="93">
        <f>IF((J16-$F16)&lt;=0,0,(J16-$F16)*(100/$H$13))</f>
        <v>0</v>
      </c>
      <c r="L16" s="94">
        <f aca="true" t="shared" si="0" ref="L16:L27">K16*10*$H$14</f>
        <v>0</v>
      </c>
      <c r="M16" s="90"/>
      <c r="N16" s="91"/>
      <c r="O16" s="95">
        <f>G16*M16*N16</f>
        <v>0</v>
      </c>
      <c r="P16" s="93">
        <f>IF((O16-$F16)&lt;=0,0,(O16-$F16)*(100/$M$13))</f>
        <v>0</v>
      </c>
      <c r="Q16" s="94">
        <f>P16*10*$M$14</f>
        <v>0</v>
      </c>
      <c r="R16" s="90"/>
      <c r="S16" s="91"/>
      <c r="T16" s="95">
        <f>G16*R16*S16</f>
        <v>0</v>
      </c>
      <c r="U16" s="93">
        <f>IF((T16-$F16)&lt;=0,0,(T16-$F16)*(100/$R$13))</f>
        <v>0</v>
      </c>
      <c r="V16" s="96">
        <f>U16*10*$R$14</f>
        <v>0</v>
      </c>
      <c r="W16" s="90"/>
      <c r="X16" s="91"/>
      <c r="Y16" s="97">
        <f>G16*W16*X16</f>
        <v>0</v>
      </c>
      <c r="Z16" s="93">
        <f>IF((Y16-$F16)&lt;=0,0,(Y16-$F16)*(100/$W$13))</f>
        <v>0</v>
      </c>
      <c r="AA16" s="98">
        <f>Z16*10*$W$14</f>
        <v>0</v>
      </c>
      <c r="AB16" s="90"/>
      <c r="AC16" s="91"/>
      <c r="AD16" s="99">
        <f aca="true" t="shared" si="1" ref="AD16:AD27">G16*AB16*AC16</f>
        <v>0</v>
      </c>
      <c r="AE16" s="100">
        <f aca="true" t="shared" si="2" ref="AE16:AE27">IF((AD16-$F16)&lt;=0,0,(AD16-$F16)*(100/$AB$13))</f>
        <v>0</v>
      </c>
      <c r="AF16" s="96">
        <f>AE16*10*$AB$14</f>
        <v>0</v>
      </c>
      <c r="AG16" s="90"/>
      <c r="AH16" s="91"/>
      <c r="AI16" s="93">
        <f>G16*AG16*AH16</f>
        <v>0</v>
      </c>
      <c r="AJ16" s="100">
        <f>IF((AI16-$F16)&lt;=0,0,(AI16-$F16)*(100/$AG$13))</f>
        <v>0</v>
      </c>
      <c r="AK16" s="96">
        <f>AJ16*10*$AG$14</f>
        <v>0</v>
      </c>
      <c r="AL16" s="90"/>
      <c r="AM16" s="91"/>
      <c r="AN16" s="101">
        <f>G16*AL16*AM16</f>
        <v>0</v>
      </c>
      <c r="AO16" s="100">
        <f>IF((AN16-$F16)&lt;=0,0,(AN16-$F16)*(100/$AL$13))</f>
        <v>0</v>
      </c>
      <c r="AP16" s="96">
        <f>AO16*10*$AL$14</f>
        <v>0</v>
      </c>
      <c r="AQ16" s="90"/>
      <c r="AR16" s="91"/>
      <c r="AS16" s="19">
        <f>G16*AQ16*AR16</f>
        <v>0</v>
      </c>
      <c r="AT16" s="18">
        <f aca="true" t="shared" si="3" ref="AT16:AT27">IF((AS16-$F16)&lt;=0,0,(AS16-$F16)*(100/$AQ$13))</f>
        <v>0</v>
      </c>
      <c r="AU16" s="2">
        <f>AT16*10*$AQ$14</f>
        <v>0</v>
      </c>
      <c r="AV16" s="61"/>
      <c r="AW16" s="6"/>
      <c r="AX16" s="6"/>
      <c r="AY16" s="1"/>
    </row>
    <row r="17" spans="3:51" ht="15" customHeight="1">
      <c r="C17" s="54"/>
      <c r="D17" s="10"/>
      <c r="E17" s="30" t="s">
        <v>1</v>
      </c>
      <c r="F17" s="88">
        <v>103</v>
      </c>
      <c r="G17" s="89">
        <v>135</v>
      </c>
      <c r="H17" s="90"/>
      <c r="I17" s="91"/>
      <c r="J17" s="102">
        <f aca="true" t="shared" si="4" ref="J17:J26">G17*H17*I17</f>
        <v>0</v>
      </c>
      <c r="K17" s="93">
        <f>IF((J17-$F17)&lt;=0,0,(J17-$F17)*(100/$H$13))</f>
        <v>0</v>
      </c>
      <c r="L17" s="103">
        <f t="shared" si="0"/>
        <v>0</v>
      </c>
      <c r="M17" s="90"/>
      <c r="N17" s="91"/>
      <c r="O17" s="95">
        <f aca="true" t="shared" si="5" ref="O17:O27">G17*M17*N17</f>
        <v>0</v>
      </c>
      <c r="P17" s="93">
        <f aca="true" t="shared" si="6" ref="P17:P27">IF((O17-$F17)&lt;=0,0,(O17-$F17)*(100/$M$13))</f>
        <v>0</v>
      </c>
      <c r="Q17" s="94">
        <f aca="true" t="shared" si="7" ref="Q17:Q27">P17*10*$M$14</f>
        <v>0</v>
      </c>
      <c r="R17" s="90"/>
      <c r="S17" s="91"/>
      <c r="T17" s="95">
        <f aca="true" t="shared" si="8" ref="T17:T27">G17*R17*S17</f>
        <v>0</v>
      </c>
      <c r="U17" s="93">
        <f aca="true" t="shared" si="9" ref="U17:U27">IF((T17-$F17)&lt;=0,0,(T17-$F17)*(100/$R$13))</f>
        <v>0</v>
      </c>
      <c r="V17" s="96">
        <f aca="true" t="shared" si="10" ref="V17:V27">U17*10*$R$14</f>
        <v>0</v>
      </c>
      <c r="W17" s="90"/>
      <c r="X17" s="91"/>
      <c r="Y17" s="104">
        <f aca="true" t="shared" si="11" ref="Y17:Y27">G17*W17*X17</f>
        <v>0</v>
      </c>
      <c r="Z17" s="105">
        <f aca="true" t="shared" si="12" ref="Z17:Z27">IF((Y17-$F17)&lt;=0,0,(Y17-$F17)*(100/$W$13))</f>
        <v>0</v>
      </c>
      <c r="AA17" s="106">
        <f aca="true" t="shared" si="13" ref="AA17:AA27">Z17*10*$W$14</f>
        <v>0</v>
      </c>
      <c r="AB17" s="90"/>
      <c r="AC17" s="91"/>
      <c r="AD17" s="102">
        <f t="shared" si="1"/>
        <v>0</v>
      </c>
      <c r="AE17" s="100">
        <f t="shared" si="2"/>
        <v>0</v>
      </c>
      <c r="AF17" s="96">
        <f aca="true" t="shared" si="14" ref="AF17:AF27">AE17*10*$AB$14</f>
        <v>0</v>
      </c>
      <c r="AG17" s="90"/>
      <c r="AH17" s="91"/>
      <c r="AI17" s="93">
        <f aca="true" t="shared" si="15" ref="AI17:AI27">G17*AG17*AH17</f>
        <v>0</v>
      </c>
      <c r="AJ17" s="100">
        <f aca="true" t="shared" si="16" ref="AJ17:AJ27">IF((AI17-$F17)&lt;=0,0,(AI17-$F17)*(100/$AG$13))</f>
        <v>0</v>
      </c>
      <c r="AK17" s="96">
        <f aca="true" t="shared" si="17" ref="AK17:AK27">AJ17*10*$AG$14</f>
        <v>0</v>
      </c>
      <c r="AL17" s="90"/>
      <c r="AM17" s="91"/>
      <c r="AN17" s="101">
        <f aca="true" t="shared" si="18" ref="AN17:AN27">G17*AL17*AM17</f>
        <v>0</v>
      </c>
      <c r="AO17" s="100">
        <f aca="true" t="shared" si="19" ref="AO17:AO27">IF((AN17-$F17)&lt;=0,0,(AN17-$F17)*(100/$AL$13))</f>
        <v>0</v>
      </c>
      <c r="AP17" s="96">
        <f aca="true" t="shared" si="20" ref="AP17:AP27">AO17*10*$AL$14</f>
        <v>0</v>
      </c>
      <c r="AQ17" s="90"/>
      <c r="AR17" s="91"/>
      <c r="AS17" s="19">
        <f aca="true" t="shared" si="21" ref="AS17:AS27">G17*AQ17*AR17</f>
        <v>0</v>
      </c>
      <c r="AT17" s="18">
        <f t="shared" si="3"/>
        <v>0</v>
      </c>
      <c r="AU17" s="2">
        <f aca="true" t="shared" si="22" ref="AU17:AU27">AT17*10*$AQ$14</f>
        <v>0</v>
      </c>
      <c r="AV17" s="61"/>
      <c r="AW17" s="6"/>
      <c r="AX17" s="6"/>
      <c r="AY17" s="1"/>
    </row>
    <row r="18" spans="3:51" ht="15" customHeight="1">
      <c r="C18" s="54"/>
      <c r="D18" s="10"/>
      <c r="E18" s="30" t="s">
        <v>2</v>
      </c>
      <c r="F18" s="88">
        <v>87</v>
      </c>
      <c r="G18" s="89">
        <v>133</v>
      </c>
      <c r="H18" s="90"/>
      <c r="I18" s="91"/>
      <c r="J18" s="102">
        <f t="shared" si="4"/>
        <v>0</v>
      </c>
      <c r="K18" s="93">
        <f aca="true" t="shared" si="23" ref="K18:K27">IF((J18-$F18)&lt;=0,0,(J18-$F18)*(100/$H$13))</f>
        <v>0</v>
      </c>
      <c r="L18" s="103">
        <f t="shared" si="0"/>
        <v>0</v>
      </c>
      <c r="M18" s="90"/>
      <c r="N18" s="91"/>
      <c r="O18" s="95">
        <f t="shared" si="5"/>
        <v>0</v>
      </c>
      <c r="P18" s="93">
        <f t="shared" si="6"/>
        <v>0</v>
      </c>
      <c r="Q18" s="94">
        <f t="shared" si="7"/>
        <v>0</v>
      </c>
      <c r="R18" s="90"/>
      <c r="S18" s="91"/>
      <c r="T18" s="95">
        <f t="shared" si="8"/>
        <v>0</v>
      </c>
      <c r="U18" s="93">
        <f t="shared" si="9"/>
        <v>0</v>
      </c>
      <c r="V18" s="96">
        <f t="shared" si="10"/>
        <v>0</v>
      </c>
      <c r="W18" s="90"/>
      <c r="X18" s="91"/>
      <c r="Y18" s="104">
        <f t="shared" si="11"/>
        <v>0</v>
      </c>
      <c r="Z18" s="105">
        <f t="shared" si="12"/>
        <v>0</v>
      </c>
      <c r="AA18" s="106">
        <f t="shared" si="13"/>
        <v>0</v>
      </c>
      <c r="AB18" s="90"/>
      <c r="AC18" s="91"/>
      <c r="AD18" s="102">
        <f t="shared" si="1"/>
        <v>0</v>
      </c>
      <c r="AE18" s="100">
        <f t="shared" si="2"/>
        <v>0</v>
      </c>
      <c r="AF18" s="96">
        <f t="shared" si="14"/>
        <v>0</v>
      </c>
      <c r="AG18" s="90"/>
      <c r="AH18" s="91"/>
      <c r="AI18" s="93">
        <f t="shared" si="15"/>
        <v>0</v>
      </c>
      <c r="AJ18" s="100">
        <f t="shared" si="16"/>
        <v>0</v>
      </c>
      <c r="AK18" s="96">
        <f t="shared" si="17"/>
        <v>0</v>
      </c>
      <c r="AL18" s="90"/>
      <c r="AM18" s="91"/>
      <c r="AN18" s="101">
        <f t="shared" si="18"/>
        <v>0</v>
      </c>
      <c r="AO18" s="100">
        <f t="shared" si="19"/>
        <v>0</v>
      </c>
      <c r="AP18" s="96">
        <f t="shared" si="20"/>
        <v>0</v>
      </c>
      <c r="AQ18" s="90"/>
      <c r="AR18" s="91"/>
      <c r="AS18" s="19">
        <f t="shared" si="21"/>
        <v>0</v>
      </c>
      <c r="AT18" s="18">
        <f t="shared" si="3"/>
        <v>0</v>
      </c>
      <c r="AU18" s="2">
        <f t="shared" si="22"/>
        <v>0</v>
      </c>
      <c r="AV18" s="61"/>
      <c r="AW18" s="7"/>
      <c r="AX18" s="7"/>
      <c r="AY18" s="1"/>
    </row>
    <row r="19" spans="3:51" ht="15" customHeight="1">
      <c r="C19" s="54"/>
      <c r="D19" s="10"/>
      <c r="E19" s="30" t="s">
        <v>3</v>
      </c>
      <c r="F19" s="88">
        <v>36</v>
      </c>
      <c r="G19" s="89">
        <v>107</v>
      </c>
      <c r="H19" s="90"/>
      <c r="I19" s="91"/>
      <c r="J19" s="102">
        <f t="shared" si="4"/>
        <v>0</v>
      </c>
      <c r="K19" s="93">
        <f t="shared" si="23"/>
        <v>0</v>
      </c>
      <c r="L19" s="103">
        <f t="shared" si="0"/>
        <v>0</v>
      </c>
      <c r="M19" s="90"/>
      <c r="N19" s="91"/>
      <c r="O19" s="95">
        <f t="shared" si="5"/>
        <v>0</v>
      </c>
      <c r="P19" s="93">
        <f t="shared" si="6"/>
        <v>0</v>
      </c>
      <c r="Q19" s="94">
        <f t="shared" si="7"/>
        <v>0</v>
      </c>
      <c r="R19" s="90"/>
      <c r="S19" s="91"/>
      <c r="T19" s="95">
        <f t="shared" si="8"/>
        <v>0</v>
      </c>
      <c r="U19" s="93">
        <f t="shared" si="9"/>
        <v>0</v>
      </c>
      <c r="V19" s="96">
        <f t="shared" si="10"/>
        <v>0</v>
      </c>
      <c r="W19" s="90"/>
      <c r="X19" s="91"/>
      <c r="Y19" s="104">
        <f t="shared" si="11"/>
        <v>0</v>
      </c>
      <c r="Z19" s="105">
        <f t="shared" si="12"/>
        <v>0</v>
      </c>
      <c r="AA19" s="106">
        <f t="shared" si="13"/>
        <v>0</v>
      </c>
      <c r="AB19" s="90"/>
      <c r="AC19" s="91"/>
      <c r="AD19" s="102">
        <f t="shared" si="1"/>
        <v>0</v>
      </c>
      <c r="AE19" s="100">
        <f t="shared" si="2"/>
        <v>0</v>
      </c>
      <c r="AF19" s="96">
        <f t="shared" si="14"/>
        <v>0</v>
      </c>
      <c r="AG19" s="90"/>
      <c r="AH19" s="91"/>
      <c r="AI19" s="93">
        <f t="shared" si="15"/>
        <v>0</v>
      </c>
      <c r="AJ19" s="100">
        <f t="shared" si="16"/>
        <v>0</v>
      </c>
      <c r="AK19" s="96">
        <f t="shared" si="17"/>
        <v>0</v>
      </c>
      <c r="AL19" s="90"/>
      <c r="AM19" s="91"/>
      <c r="AN19" s="101">
        <f t="shared" si="18"/>
        <v>0</v>
      </c>
      <c r="AO19" s="100">
        <f t="shared" si="19"/>
        <v>0</v>
      </c>
      <c r="AP19" s="96">
        <f t="shared" si="20"/>
        <v>0</v>
      </c>
      <c r="AQ19" s="90"/>
      <c r="AR19" s="91"/>
      <c r="AS19" s="19">
        <f t="shared" si="21"/>
        <v>0</v>
      </c>
      <c r="AT19" s="18">
        <f t="shared" si="3"/>
        <v>0</v>
      </c>
      <c r="AU19" s="2">
        <f t="shared" si="22"/>
        <v>0</v>
      </c>
      <c r="AV19" s="61"/>
      <c r="AW19" s="7"/>
      <c r="AX19" s="7"/>
      <c r="AY19" s="1"/>
    </row>
    <row r="20" spans="3:51" ht="15" customHeight="1">
      <c r="C20" s="54"/>
      <c r="D20" s="10"/>
      <c r="E20" s="30" t="s">
        <v>4</v>
      </c>
      <c r="F20" s="88">
        <v>8</v>
      </c>
      <c r="G20" s="89">
        <v>93</v>
      </c>
      <c r="H20" s="90"/>
      <c r="I20" s="91"/>
      <c r="J20" s="102">
        <f t="shared" si="4"/>
        <v>0</v>
      </c>
      <c r="K20" s="93">
        <f t="shared" si="23"/>
        <v>0</v>
      </c>
      <c r="L20" s="103">
        <f t="shared" si="0"/>
        <v>0</v>
      </c>
      <c r="M20" s="90"/>
      <c r="N20" s="91"/>
      <c r="O20" s="95">
        <f t="shared" si="5"/>
        <v>0</v>
      </c>
      <c r="P20" s="93">
        <f t="shared" si="6"/>
        <v>0</v>
      </c>
      <c r="Q20" s="94">
        <f t="shared" si="7"/>
        <v>0</v>
      </c>
      <c r="R20" s="90"/>
      <c r="S20" s="91"/>
      <c r="T20" s="95">
        <f t="shared" si="8"/>
        <v>0</v>
      </c>
      <c r="U20" s="93">
        <f t="shared" si="9"/>
        <v>0</v>
      </c>
      <c r="V20" s="96">
        <f t="shared" si="10"/>
        <v>0</v>
      </c>
      <c r="W20" s="90"/>
      <c r="X20" s="91"/>
      <c r="Y20" s="104">
        <f t="shared" si="11"/>
        <v>0</v>
      </c>
      <c r="Z20" s="105">
        <f t="shared" si="12"/>
        <v>0</v>
      </c>
      <c r="AA20" s="106">
        <f t="shared" si="13"/>
        <v>0</v>
      </c>
      <c r="AB20" s="90"/>
      <c r="AC20" s="91"/>
      <c r="AD20" s="102">
        <f t="shared" si="1"/>
        <v>0</v>
      </c>
      <c r="AE20" s="100">
        <f t="shared" si="2"/>
        <v>0</v>
      </c>
      <c r="AF20" s="96">
        <f t="shared" si="14"/>
        <v>0</v>
      </c>
      <c r="AG20" s="90"/>
      <c r="AH20" s="91"/>
      <c r="AI20" s="93">
        <f t="shared" si="15"/>
        <v>0</v>
      </c>
      <c r="AJ20" s="100">
        <f t="shared" si="16"/>
        <v>0</v>
      </c>
      <c r="AK20" s="96">
        <f t="shared" si="17"/>
        <v>0</v>
      </c>
      <c r="AL20" s="90"/>
      <c r="AM20" s="91"/>
      <c r="AN20" s="101">
        <f t="shared" si="18"/>
        <v>0</v>
      </c>
      <c r="AO20" s="100">
        <f t="shared" si="19"/>
        <v>0</v>
      </c>
      <c r="AP20" s="96">
        <f t="shared" si="20"/>
        <v>0</v>
      </c>
      <c r="AQ20" s="90"/>
      <c r="AR20" s="91"/>
      <c r="AS20" s="19">
        <f t="shared" si="21"/>
        <v>0</v>
      </c>
      <c r="AT20" s="18">
        <f t="shared" si="3"/>
        <v>0</v>
      </c>
      <c r="AU20" s="2">
        <f t="shared" si="22"/>
        <v>0</v>
      </c>
      <c r="AV20" s="61"/>
      <c r="AW20" s="7"/>
      <c r="AX20" s="7"/>
      <c r="AY20" s="1"/>
    </row>
    <row r="21" spans="3:51" ht="15" customHeight="1">
      <c r="C21" s="54"/>
      <c r="D21" s="10"/>
      <c r="E21" s="30" t="s">
        <v>5</v>
      </c>
      <c r="F21" s="88">
        <v>1</v>
      </c>
      <c r="G21" s="89">
        <v>76</v>
      </c>
      <c r="H21" s="90"/>
      <c r="I21" s="91"/>
      <c r="J21" s="102">
        <f t="shared" si="4"/>
        <v>0</v>
      </c>
      <c r="K21" s="93">
        <f t="shared" si="23"/>
        <v>0</v>
      </c>
      <c r="L21" s="103">
        <f t="shared" si="0"/>
        <v>0</v>
      </c>
      <c r="M21" s="90"/>
      <c r="N21" s="91"/>
      <c r="O21" s="95">
        <f t="shared" si="5"/>
        <v>0</v>
      </c>
      <c r="P21" s="93">
        <f t="shared" si="6"/>
        <v>0</v>
      </c>
      <c r="Q21" s="94">
        <f t="shared" si="7"/>
        <v>0</v>
      </c>
      <c r="R21" s="90"/>
      <c r="S21" s="91"/>
      <c r="T21" s="95">
        <f t="shared" si="8"/>
        <v>0</v>
      </c>
      <c r="U21" s="93">
        <f t="shared" si="9"/>
        <v>0</v>
      </c>
      <c r="V21" s="96">
        <f t="shared" si="10"/>
        <v>0</v>
      </c>
      <c r="W21" s="90"/>
      <c r="X21" s="91"/>
      <c r="Y21" s="104">
        <f t="shared" si="11"/>
        <v>0</v>
      </c>
      <c r="Z21" s="105">
        <f t="shared" si="12"/>
        <v>0</v>
      </c>
      <c r="AA21" s="106">
        <f t="shared" si="13"/>
        <v>0</v>
      </c>
      <c r="AB21" s="90"/>
      <c r="AC21" s="91"/>
      <c r="AD21" s="102">
        <f t="shared" si="1"/>
        <v>0</v>
      </c>
      <c r="AE21" s="100">
        <f t="shared" si="2"/>
        <v>0</v>
      </c>
      <c r="AF21" s="96">
        <f t="shared" si="14"/>
        <v>0</v>
      </c>
      <c r="AG21" s="90"/>
      <c r="AH21" s="91"/>
      <c r="AI21" s="93">
        <f t="shared" si="15"/>
        <v>0</v>
      </c>
      <c r="AJ21" s="100">
        <f t="shared" si="16"/>
        <v>0</v>
      </c>
      <c r="AK21" s="96">
        <f t="shared" si="17"/>
        <v>0</v>
      </c>
      <c r="AL21" s="90"/>
      <c r="AM21" s="91"/>
      <c r="AN21" s="101">
        <f t="shared" si="18"/>
        <v>0</v>
      </c>
      <c r="AO21" s="100">
        <f t="shared" si="19"/>
        <v>0</v>
      </c>
      <c r="AP21" s="96">
        <f t="shared" si="20"/>
        <v>0</v>
      </c>
      <c r="AQ21" s="90"/>
      <c r="AR21" s="91"/>
      <c r="AS21" s="19">
        <f t="shared" si="21"/>
        <v>0</v>
      </c>
      <c r="AT21" s="18">
        <f t="shared" si="3"/>
        <v>0</v>
      </c>
      <c r="AU21" s="2">
        <f t="shared" si="22"/>
        <v>0</v>
      </c>
      <c r="AV21" s="61"/>
      <c r="AW21" s="7"/>
      <c r="AX21" s="7"/>
      <c r="AY21" s="1"/>
    </row>
    <row r="22" spans="3:51" ht="15" customHeight="1">
      <c r="C22" s="129"/>
      <c r="D22" s="3"/>
      <c r="E22" s="30" t="s">
        <v>6</v>
      </c>
      <c r="F22" s="88">
        <v>0</v>
      </c>
      <c r="G22" s="89">
        <v>83</v>
      </c>
      <c r="H22" s="90"/>
      <c r="I22" s="91"/>
      <c r="J22" s="102">
        <f t="shared" si="4"/>
        <v>0</v>
      </c>
      <c r="K22" s="93">
        <f t="shared" si="23"/>
        <v>0</v>
      </c>
      <c r="L22" s="103">
        <f t="shared" si="0"/>
        <v>0</v>
      </c>
      <c r="M22" s="90"/>
      <c r="N22" s="91"/>
      <c r="O22" s="95">
        <f t="shared" si="5"/>
        <v>0</v>
      </c>
      <c r="P22" s="93">
        <f t="shared" si="6"/>
        <v>0</v>
      </c>
      <c r="Q22" s="94">
        <f t="shared" si="7"/>
        <v>0</v>
      </c>
      <c r="R22" s="90"/>
      <c r="S22" s="91"/>
      <c r="T22" s="95">
        <f t="shared" si="8"/>
        <v>0</v>
      </c>
      <c r="U22" s="93">
        <f t="shared" si="9"/>
        <v>0</v>
      </c>
      <c r="V22" s="96">
        <f t="shared" si="10"/>
        <v>0</v>
      </c>
      <c r="W22" s="90"/>
      <c r="X22" s="91"/>
      <c r="Y22" s="104">
        <f t="shared" si="11"/>
        <v>0</v>
      </c>
      <c r="Z22" s="105">
        <f t="shared" si="12"/>
        <v>0</v>
      </c>
      <c r="AA22" s="106">
        <f t="shared" si="13"/>
        <v>0</v>
      </c>
      <c r="AB22" s="90"/>
      <c r="AC22" s="91"/>
      <c r="AD22" s="102">
        <f t="shared" si="1"/>
        <v>0</v>
      </c>
      <c r="AE22" s="100">
        <f t="shared" si="2"/>
        <v>0</v>
      </c>
      <c r="AF22" s="96">
        <f t="shared" si="14"/>
        <v>0</v>
      </c>
      <c r="AG22" s="90"/>
      <c r="AH22" s="91"/>
      <c r="AI22" s="93">
        <f t="shared" si="15"/>
        <v>0</v>
      </c>
      <c r="AJ22" s="100">
        <f t="shared" si="16"/>
        <v>0</v>
      </c>
      <c r="AK22" s="96">
        <f t="shared" si="17"/>
        <v>0</v>
      </c>
      <c r="AL22" s="90"/>
      <c r="AM22" s="91"/>
      <c r="AN22" s="101">
        <f t="shared" si="18"/>
        <v>0</v>
      </c>
      <c r="AO22" s="100">
        <f t="shared" si="19"/>
        <v>0</v>
      </c>
      <c r="AP22" s="96">
        <f t="shared" si="20"/>
        <v>0</v>
      </c>
      <c r="AQ22" s="90"/>
      <c r="AR22" s="91"/>
      <c r="AS22" s="19">
        <f t="shared" si="21"/>
        <v>0</v>
      </c>
      <c r="AT22" s="18">
        <f t="shared" si="3"/>
        <v>0</v>
      </c>
      <c r="AU22" s="2">
        <f t="shared" si="22"/>
        <v>0</v>
      </c>
      <c r="AV22" s="61"/>
      <c r="AW22" s="7"/>
      <c r="AX22" s="7"/>
      <c r="AY22" s="1"/>
    </row>
    <row r="23" spans="3:51" ht="15" customHeight="1">
      <c r="C23" s="129"/>
      <c r="D23" s="3"/>
      <c r="E23" s="30" t="s">
        <v>7</v>
      </c>
      <c r="F23" s="88">
        <v>2</v>
      </c>
      <c r="G23" s="89">
        <v>111</v>
      </c>
      <c r="H23" s="90"/>
      <c r="I23" s="91"/>
      <c r="J23" s="102">
        <f t="shared" si="4"/>
        <v>0</v>
      </c>
      <c r="K23" s="93">
        <f t="shared" si="23"/>
        <v>0</v>
      </c>
      <c r="L23" s="103">
        <f t="shared" si="0"/>
        <v>0</v>
      </c>
      <c r="M23" s="90"/>
      <c r="N23" s="91"/>
      <c r="O23" s="95">
        <f t="shared" si="5"/>
        <v>0</v>
      </c>
      <c r="P23" s="93">
        <f t="shared" si="6"/>
        <v>0</v>
      </c>
      <c r="Q23" s="94">
        <f t="shared" si="7"/>
        <v>0</v>
      </c>
      <c r="R23" s="90"/>
      <c r="S23" s="91"/>
      <c r="T23" s="95">
        <f t="shared" si="8"/>
        <v>0</v>
      </c>
      <c r="U23" s="93">
        <f t="shared" si="9"/>
        <v>0</v>
      </c>
      <c r="V23" s="96">
        <f t="shared" si="10"/>
        <v>0</v>
      </c>
      <c r="W23" s="90"/>
      <c r="X23" s="91"/>
      <c r="Y23" s="104">
        <f t="shared" si="11"/>
        <v>0</v>
      </c>
      <c r="Z23" s="105">
        <f t="shared" si="12"/>
        <v>0</v>
      </c>
      <c r="AA23" s="106">
        <f t="shared" si="13"/>
        <v>0</v>
      </c>
      <c r="AB23" s="90"/>
      <c r="AC23" s="91"/>
      <c r="AD23" s="102">
        <f t="shared" si="1"/>
        <v>0</v>
      </c>
      <c r="AE23" s="100">
        <f t="shared" si="2"/>
        <v>0</v>
      </c>
      <c r="AF23" s="96">
        <f t="shared" si="14"/>
        <v>0</v>
      </c>
      <c r="AG23" s="90"/>
      <c r="AH23" s="91"/>
      <c r="AI23" s="93">
        <f t="shared" si="15"/>
        <v>0</v>
      </c>
      <c r="AJ23" s="100">
        <f t="shared" si="16"/>
        <v>0</v>
      </c>
      <c r="AK23" s="96">
        <f t="shared" si="17"/>
        <v>0</v>
      </c>
      <c r="AL23" s="90"/>
      <c r="AM23" s="91"/>
      <c r="AN23" s="101">
        <f t="shared" si="18"/>
        <v>0</v>
      </c>
      <c r="AO23" s="100">
        <f t="shared" si="19"/>
        <v>0</v>
      </c>
      <c r="AP23" s="96">
        <f t="shared" si="20"/>
        <v>0</v>
      </c>
      <c r="AQ23" s="90"/>
      <c r="AR23" s="91"/>
      <c r="AS23" s="19">
        <f t="shared" si="21"/>
        <v>0</v>
      </c>
      <c r="AT23" s="18">
        <f t="shared" si="3"/>
        <v>0</v>
      </c>
      <c r="AU23" s="2">
        <f t="shared" si="22"/>
        <v>0</v>
      </c>
      <c r="AV23" s="61"/>
      <c r="AW23" s="7"/>
      <c r="AX23" s="7"/>
      <c r="AY23" s="1"/>
    </row>
    <row r="24" spans="3:51" ht="15" customHeight="1">
      <c r="C24" s="129"/>
      <c r="D24" s="3"/>
      <c r="E24" s="30" t="s">
        <v>8</v>
      </c>
      <c r="F24" s="88">
        <v>21</v>
      </c>
      <c r="G24" s="89">
        <v>114</v>
      </c>
      <c r="H24" s="90"/>
      <c r="I24" s="91"/>
      <c r="J24" s="102">
        <f t="shared" si="4"/>
        <v>0</v>
      </c>
      <c r="K24" s="93">
        <f t="shared" si="23"/>
        <v>0</v>
      </c>
      <c r="L24" s="103">
        <f t="shared" si="0"/>
        <v>0</v>
      </c>
      <c r="M24" s="90"/>
      <c r="N24" s="91"/>
      <c r="O24" s="95">
        <f t="shared" si="5"/>
        <v>0</v>
      </c>
      <c r="P24" s="93">
        <f t="shared" si="6"/>
        <v>0</v>
      </c>
      <c r="Q24" s="94">
        <f t="shared" si="7"/>
        <v>0</v>
      </c>
      <c r="R24" s="90"/>
      <c r="S24" s="91"/>
      <c r="T24" s="95">
        <f t="shared" si="8"/>
        <v>0</v>
      </c>
      <c r="U24" s="93">
        <f t="shared" si="9"/>
        <v>0</v>
      </c>
      <c r="V24" s="96">
        <f t="shared" si="10"/>
        <v>0</v>
      </c>
      <c r="W24" s="90"/>
      <c r="X24" s="91"/>
      <c r="Y24" s="104">
        <f t="shared" si="11"/>
        <v>0</v>
      </c>
      <c r="Z24" s="105">
        <f t="shared" si="12"/>
        <v>0</v>
      </c>
      <c r="AA24" s="106">
        <f t="shared" si="13"/>
        <v>0</v>
      </c>
      <c r="AB24" s="90"/>
      <c r="AC24" s="91"/>
      <c r="AD24" s="102">
        <f t="shared" si="1"/>
        <v>0</v>
      </c>
      <c r="AE24" s="100">
        <f t="shared" si="2"/>
        <v>0</v>
      </c>
      <c r="AF24" s="96">
        <f t="shared" si="14"/>
        <v>0</v>
      </c>
      <c r="AG24" s="90"/>
      <c r="AH24" s="91"/>
      <c r="AI24" s="93">
        <f t="shared" si="15"/>
        <v>0</v>
      </c>
      <c r="AJ24" s="100">
        <f t="shared" si="16"/>
        <v>0</v>
      </c>
      <c r="AK24" s="96">
        <f t="shared" si="17"/>
        <v>0</v>
      </c>
      <c r="AL24" s="90"/>
      <c r="AM24" s="91"/>
      <c r="AN24" s="101">
        <f t="shared" si="18"/>
        <v>0</v>
      </c>
      <c r="AO24" s="100">
        <f t="shared" si="19"/>
        <v>0</v>
      </c>
      <c r="AP24" s="96">
        <f t="shared" si="20"/>
        <v>0</v>
      </c>
      <c r="AQ24" s="90"/>
      <c r="AR24" s="91"/>
      <c r="AS24" s="19">
        <f t="shared" si="21"/>
        <v>0</v>
      </c>
      <c r="AT24" s="18">
        <f t="shared" si="3"/>
        <v>0</v>
      </c>
      <c r="AU24" s="2">
        <f t="shared" si="22"/>
        <v>0</v>
      </c>
      <c r="AV24" s="61"/>
      <c r="AW24" s="7"/>
      <c r="AX24" s="7"/>
      <c r="AY24" s="1"/>
    </row>
    <row r="25" spans="3:51" ht="15" customHeight="1">
      <c r="C25" s="129"/>
      <c r="D25" s="3"/>
      <c r="E25" s="30" t="s">
        <v>9</v>
      </c>
      <c r="F25" s="88">
        <v>61</v>
      </c>
      <c r="G25" s="89">
        <v>133</v>
      </c>
      <c r="H25" s="90"/>
      <c r="I25" s="91"/>
      <c r="J25" s="102">
        <f>G25*H25*I25</f>
        <v>0</v>
      </c>
      <c r="K25" s="93">
        <f t="shared" si="23"/>
        <v>0</v>
      </c>
      <c r="L25" s="103">
        <f t="shared" si="0"/>
        <v>0</v>
      </c>
      <c r="M25" s="90"/>
      <c r="N25" s="91"/>
      <c r="O25" s="95">
        <f t="shared" si="5"/>
        <v>0</v>
      </c>
      <c r="P25" s="93">
        <f t="shared" si="6"/>
        <v>0</v>
      </c>
      <c r="Q25" s="94">
        <f t="shared" si="7"/>
        <v>0</v>
      </c>
      <c r="R25" s="90"/>
      <c r="S25" s="91"/>
      <c r="T25" s="95">
        <f t="shared" si="8"/>
        <v>0</v>
      </c>
      <c r="U25" s="93">
        <f t="shared" si="9"/>
        <v>0</v>
      </c>
      <c r="V25" s="96">
        <f t="shared" si="10"/>
        <v>0</v>
      </c>
      <c r="W25" s="90"/>
      <c r="X25" s="91"/>
      <c r="Y25" s="104">
        <f t="shared" si="11"/>
        <v>0</v>
      </c>
      <c r="Z25" s="105">
        <f t="shared" si="12"/>
        <v>0</v>
      </c>
      <c r="AA25" s="106">
        <f t="shared" si="13"/>
        <v>0</v>
      </c>
      <c r="AB25" s="90"/>
      <c r="AC25" s="91"/>
      <c r="AD25" s="102">
        <f t="shared" si="1"/>
        <v>0</v>
      </c>
      <c r="AE25" s="100">
        <f t="shared" si="2"/>
        <v>0</v>
      </c>
      <c r="AF25" s="96">
        <f t="shared" si="14"/>
        <v>0</v>
      </c>
      <c r="AG25" s="90"/>
      <c r="AH25" s="91"/>
      <c r="AI25" s="93">
        <f t="shared" si="15"/>
        <v>0</v>
      </c>
      <c r="AJ25" s="100">
        <f t="shared" si="16"/>
        <v>0</v>
      </c>
      <c r="AK25" s="96">
        <f t="shared" si="17"/>
        <v>0</v>
      </c>
      <c r="AL25" s="90"/>
      <c r="AM25" s="91"/>
      <c r="AN25" s="101">
        <f t="shared" si="18"/>
        <v>0</v>
      </c>
      <c r="AO25" s="100">
        <f t="shared" si="19"/>
        <v>0</v>
      </c>
      <c r="AP25" s="96">
        <f t="shared" si="20"/>
        <v>0</v>
      </c>
      <c r="AQ25" s="90"/>
      <c r="AR25" s="91"/>
      <c r="AS25" s="19">
        <f t="shared" si="21"/>
        <v>0</v>
      </c>
      <c r="AT25" s="18">
        <f t="shared" si="3"/>
        <v>0</v>
      </c>
      <c r="AU25" s="2">
        <f t="shared" si="22"/>
        <v>0</v>
      </c>
      <c r="AV25" s="61"/>
      <c r="AW25" s="7"/>
      <c r="AX25" s="7"/>
      <c r="AY25" s="1"/>
    </row>
    <row r="26" spans="3:51" ht="15" customHeight="1">
      <c r="C26" s="129"/>
      <c r="D26" s="3"/>
      <c r="E26" s="30" t="s">
        <v>10</v>
      </c>
      <c r="F26" s="88">
        <v>112</v>
      </c>
      <c r="G26" s="89">
        <v>134</v>
      </c>
      <c r="H26" s="90"/>
      <c r="I26" s="91"/>
      <c r="J26" s="102">
        <f t="shared" si="4"/>
        <v>0</v>
      </c>
      <c r="K26" s="93">
        <f t="shared" si="23"/>
        <v>0</v>
      </c>
      <c r="L26" s="103">
        <f t="shared" si="0"/>
        <v>0</v>
      </c>
      <c r="M26" s="90"/>
      <c r="N26" s="91"/>
      <c r="O26" s="95">
        <f t="shared" si="5"/>
        <v>0</v>
      </c>
      <c r="P26" s="93">
        <f t="shared" si="6"/>
        <v>0</v>
      </c>
      <c r="Q26" s="94">
        <f t="shared" si="7"/>
        <v>0</v>
      </c>
      <c r="R26" s="90"/>
      <c r="S26" s="91"/>
      <c r="T26" s="95">
        <f t="shared" si="8"/>
        <v>0</v>
      </c>
      <c r="U26" s="93">
        <f t="shared" si="9"/>
        <v>0</v>
      </c>
      <c r="V26" s="96">
        <f t="shared" si="10"/>
        <v>0</v>
      </c>
      <c r="W26" s="90"/>
      <c r="X26" s="91"/>
      <c r="Y26" s="104">
        <f t="shared" si="11"/>
        <v>0</v>
      </c>
      <c r="Z26" s="105">
        <f t="shared" si="12"/>
        <v>0</v>
      </c>
      <c r="AA26" s="106">
        <f t="shared" si="13"/>
        <v>0</v>
      </c>
      <c r="AB26" s="90"/>
      <c r="AC26" s="91"/>
      <c r="AD26" s="102">
        <f t="shared" si="1"/>
        <v>0</v>
      </c>
      <c r="AE26" s="100">
        <f t="shared" si="2"/>
        <v>0</v>
      </c>
      <c r="AF26" s="107">
        <f t="shared" si="14"/>
        <v>0</v>
      </c>
      <c r="AG26" s="90"/>
      <c r="AH26" s="91"/>
      <c r="AI26" s="93">
        <f t="shared" si="15"/>
        <v>0</v>
      </c>
      <c r="AJ26" s="100">
        <f t="shared" si="16"/>
        <v>0</v>
      </c>
      <c r="AK26" s="96">
        <f t="shared" si="17"/>
        <v>0</v>
      </c>
      <c r="AL26" s="90"/>
      <c r="AM26" s="91"/>
      <c r="AN26" s="101">
        <f t="shared" si="18"/>
        <v>0</v>
      </c>
      <c r="AO26" s="100">
        <f t="shared" si="19"/>
        <v>0</v>
      </c>
      <c r="AP26" s="96">
        <f t="shared" si="20"/>
        <v>0</v>
      </c>
      <c r="AQ26" s="90"/>
      <c r="AR26" s="91"/>
      <c r="AS26" s="19">
        <f t="shared" si="21"/>
        <v>0</v>
      </c>
      <c r="AT26" s="18">
        <f t="shared" si="3"/>
        <v>0</v>
      </c>
      <c r="AU26" s="2">
        <f t="shared" si="22"/>
        <v>0</v>
      </c>
      <c r="AV26" s="61"/>
      <c r="AW26" s="7"/>
      <c r="AX26" s="7"/>
      <c r="AY26" s="1"/>
    </row>
    <row r="27" spans="3:51" ht="15" customHeight="1" thickBot="1">
      <c r="C27" s="129"/>
      <c r="D27" s="3"/>
      <c r="E27" s="31" t="s">
        <v>11</v>
      </c>
      <c r="F27" s="88">
        <v>145</v>
      </c>
      <c r="G27" s="89">
        <v>134</v>
      </c>
      <c r="H27" s="90"/>
      <c r="I27" s="91"/>
      <c r="J27" s="108">
        <f>G27*H27*I27</f>
        <v>0</v>
      </c>
      <c r="K27" s="109">
        <f t="shared" si="23"/>
        <v>0</v>
      </c>
      <c r="L27" s="110">
        <f t="shared" si="0"/>
        <v>0</v>
      </c>
      <c r="M27" s="90"/>
      <c r="N27" s="91"/>
      <c r="O27" s="95">
        <f t="shared" si="5"/>
        <v>0</v>
      </c>
      <c r="P27" s="93">
        <f t="shared" si="6"/>
        <v>0</v>
      </c>
      <c r="Q27" s="94">
        <f t="shared" si="7"/>
        <v>0</v>
      </c>
      <c r="R27" s="90"/>
      <c r="S27" s="91"/>
      <c r="T27" s="111">
        <f t="shared" si="8"/>
        <v>0</v>
      </c>
      <c r="U27" s="109">
        <f t="shared" si="9"/>
        <v>0</v>
      </c>
      <c r="V27" s="112">
        <f t="shared" si="10"/>
        <v>0</v>
      </c>
      <c r="W27" s="90"/>
      <c r="X27" s="91"/>
      <c r="Y27" s="111">
        <f t="shared" si="11"/>
        <v>0</v>
      </c>
      <c r="Z27" s="109">
        <f t="shared" si="12"/>
        <v>0</v>
      </c>
      <c r="AA27" s="112">
        <f t="shared" si="13"/>
        <v>0</v>
      </c>
      <c r="AB27" s="90"/>
      <c r="AC27" s="91"/>
      <c r="AD27" s="108">
        <f t="shared" si="1"/>
        <v>0</v>
      </c>
      <c r="AE27" s="109">
        <f t="shared" si="2"/>
        <v>0</v>
      </c>
      <c r="AF27" s="112">
        <f t="shared" si="14"/>
        <v>0</v>
      </c>
      <c r="AG27" s="90"/>
      <c r="AH27" s="91"/>
      <c r="AI27" s="109">
        <f t="shared" si="15"/>
        <v>0</v>
      </c>
      <c r="AJ27" s="113">
        <f t="shared" si="16"/>
        <v>0</v>
      </c>
      <c r="AK27" s="112">
        <f t="shared" si="17"/>
        <v>0</v>
      </c>
      <c r="AL27" s="90"/>
      <c r="AM27" s="91"/>
      <c r="AN27" s="114">
        <f t="shared" si="18"/>
        <v>0</v>
      </c>
      <c r="AO27" s="113">
        <f t="shared" si="19"/>
        <v>0</v>
      </c>
      <c r="AP27" s="112">
        <f t="shared" si="20"/>
        <v>0</v>
      </c>
      <c r="AQ27" s="90"/>
      <c r="AR27" s="91"/>
      <c r="AS27" s="21">
        <f t="shared" si="21"/>
        <v>0</v>
      </c>
      <c r="AT27" s="20">
        <f t="shared" si="3"/>
        <v>0</v>
      </c>
      <c r="AU27" s="4">
        <f t="shared" si="22"/>
        <v>0</v>
      </c>
      <c r="AV27" s="61"/>
      <c r="AW27" s="7"/>
      <c r="AX27" s="7"/>
      <c r="AY27" s="1"/>
    </row>
    <row r="28" spans="3:51" ht="15" customHeight="1" thickBot="1">
      <c r="C28" s="129"/>
      <c r="D28" s="3"/>
      <c r="E28" s="26" t="s">
        <v>53</v>
      </c>
      <c r="F28" s="33"/>
      <c r="G28" s="34"/>
      <c r="H28" s="130" t="s">
        <v>65</v>
      </c>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c r="AS28" s="22"/>
      <c r="AT28" s="22"/>
      <c r="AU28" s="23"/>
      <c r="AV28" s="62"/>
      <c r="AW28" s="7"/>
      <c r="AX28" s="7"/>
      <c r="AY28" s="1"/>
    </row>
    <row r="29" spans="3:50" ht="24" customHeight="1" thickBot="1">
      <c r="C29" s="80" t="s">
        <v>73</v>
      </c>
      <c r="D29" s="10"/>
      <c r="E29" s="10"/>
      <c r="F29" s="10"/>
      <c r="G29" s="84" t="s">
        <v>43</v>
      </c>
      <c r="H29" s="211" t="s">
        <v>44</v>
      </c>
      <c r="I29" s="211"/>
      <c r="J29" s="85"/>
      <c r="K29" s="85"/>
      <c r="L29" s="85"/>
      <c r="M29" s="211" t="s">
        <v>45</v>
      </c>
      <c r="N29" s="211"/>
      <c r="O29" s="85"/>
      <c r="P29" s="85"/>
      <c r="Q29" s="85"/>
      <c r="R29" s="211" t="s">
        <v>46</v>
      </c>
      <c r="S29" s="211"/>
      <c r="T29" s="85"/>
      <c r="U29" s="85"/>
      <c r="V29" s="85"/>
      <c r="W29" s="211" t="s">
        <v>47</v>
      </c>
      <c r="X29" s="211"/>
      <c r="Y29" s="85"/>
      <c r="Z29" s="85"/>
      <c r="AA29" s="85"/>
      <c r="AB29" s="211" t="s">
        <v>48</v>
      </c>
      <c r="AC29" s="211"/>
      <c r="AD29" s="85"/>
      <c r="AE29" s="85"/>
      <c r="AF29" s="85"/>
      <c r="AG29" s="211" t="s">
        <v>49</v>
      </c>
      <c r="AH29" s="211"/>
      <c r="AI29" s="85"/>
      <c r="AJ29" s="85"/>
      <c r="AK29" s="85"/>
      <c r="AL29" s="211" t="s">
        <v>50</v>
      </c>
      <c r="AM29" s="211"/>
      <c r="AN29" s="85"/>
      <c r="AO29" s="85"/>
      <c r="AP29" s="85"/>
      <c r="AQ29" s="211" t="s">
        <v>51</v>
      </c>
      <c r="AR29" s="211"/>
      <c r="AS29" s="10"/>
      <c r="AT29" s="10"/>
      <c r="AU29" s="10"/>
      <c r="AV29" s="3"/>
      <c r="AW29" s="1"/>
      <c r="AX29" s="1"/>
    </row>
    <row r="30" spans="3:50" ht="15.75" customHeight="1">
      <c r="C30" s="55"/>
      <c r="D30" s="10"/>
      <c r="E30" s="212" t="s">
        <v>15</v>
      </c>
      <c r="F30" s="214" t="s">
        <v>78</v>
      </c>
      <c r="G30" s="215"/>
      <c r="H30" s="214" t="s">
        <v>42</v>
      </c>
      <c r="I30" s="215"/>
      <c r="J30" s="67"/>
      <c r="K30" s="67"/>
      <c r="L30" s="67"/>
      <c r="M30" s="216" t="s">
        <v>17</v>
      </c>
      <c r="N30" s="217"/>
      <c r="O30" s="218"/>
      <c r="P30" s="218"/>
      <c r="Q30" s="218"/>
      <c r="R30" s="218"/>
      <c r="S30" s="218"/>
      <c r="T30" s="218"/>
      <c r="U30" s="218"/>
      <c r="V30" s="218"/>
      <c r="W30" s="218"/>
      <c r="X30" s="219"/>
      <c r="Y30" s="67"/>
      <c r="Z30" s="67"/>
      <c r="AA30" s="67"/>
      <c r="AB30" s="214" t="s">
        <v>57</v>
      </c>
      <c r="AC30" s="220"/>
      <c r="AD30" s="220"/>
      <c r="AE30" s="220"/>
      <c r="AF30" s="220"/>
      <c r="AG30" s="220"/>
      <c r="AH30" s="215"/>
      <c r="AI30" s="67"/>
      <c r="AJ30" s="67"/>
      <c r="AK30" s="67"/>
      <c r="AL30" s="214" t="s">
        <v>41</v>
      </c>
      <c r="AM30" s="215"/>
      <c r="AN30" s="41"/>
      <c r="AO30" s="41"/>
      <c r="AP30" s="41"/>
      <c r="AQ30" s="221" t="s">
        <v>66</v>
      </c>
      <c r="AR30" s="222"/>
      <c r="AS30" s="10"/>
      <c r="AT30" s="225" t="s">
        <v>15</v>
      </c>
      <c r="AU30" s="226" t="s">
        <v>15</v>
      </c>
      <c r="AV30" s="64"/>
      <c r="AW30" s="9"/>
      <c r="AX30" s="9"/>
    </row>
    <row r="31" spans="3:48" ht="15.75" customHeight="1">
      <c r="C31" s="55"/>
      <c r="D31" s="10"/>
      <c r="E31" s="213"/>
      <c r="F31" s="228" t="s">
        <v>58</v>
      </c>
      <c r="G31" s="228"/>
      <c r="H31" s="228" t="s">
        <v>59</v>
      </c>
      <c r="I31" s="228"/>
      <c r="J31" s="68"/>
      <c r="K31" s="68"/>
      <c r="L31" s="68"/>
      <c r="M31" s="229" t="s">
        <v>38</v>
      </c>
      <c r="N31" s="230"/>
      <c r="O31" s="68"/>
      <c r="P31" s="68"/>
      <c r="Q31" s="68"/>
      <c r="R31" s="231" t="s">
        <v>76</v>
      </c>
      <c r="S31" s="231"/>
      <c r="T31" s="69"/>
      <c r="U31" s="68"/>
      <c r="V31" s="68"/>
      <c r="W31" s="228" t="s">
        <v>77</v>
      </c>
      <c r="X31" s="228"/>
      <c r="Y31" s="68"/>
      <c r="Z31" s="68"/>
      <c r="AA31" s="68"/>
      <c r="AB31" s="232" t="s">
        <v>39</v>
      </c>
      <c r="AC31" s="232"/>
      <c r="AD31" s="69"/>
      <c r="AE31" s="68"/>
      <c r="AF31" s="68"/>
      <c r="AG31" s="231" t="s">
        <v>18</v>
      </c>
      <c r="AH31" s="231"/>
      <c r="AI31" s="68"/>
      <c r="AJ31" s="68"/>
      <c r="AK31" s="68"/>
      <c r="AL31" s="231" t="s">
        <v>40</v>
      </c>
      <c r="AM31" s="231"/>
      <c r="AN31" s="3"/>
      <c r="AO31" s="3"/>
      <c r="AP31" s="3"/>
      <c r="AQ31" s="223" t="s">
        <v>35</v>
      </c>
      <c r="AR31" s="224"/>
      <c r="AS31" s="10"/>
      <c r="AT31" s="225"/>
      <c r="AU31" s="227"/>
      <c r="AV31" s="65"/>
    </row>
    <row r="32" spans="3:48" ht="15.75" customHeight="1">
      <c r="C32" s="55"/>
      <c r="D32" s="10"/>
      <c r="E32" s="42" t="s">
        <v>0</v>
      </c>
      <c r="F32" s="233">
        <f>L16+Q16+V16+AA16+AF16+AK16+AP16+AU16</f>
        <v>0</v>
      </c>
      <c r="G32" s="233"/>
      <c r="H32" s="234"/>
      <c r="I32" s="235"/>
      <c r="J32" s="35"/>
      <c r="K32" s="35"/>
      <c r="L32" s="35"/>
      <c r="M32" s="233">
        <f>IF(H32&lt;=0,0.000000000001,F32/H32)</f>
        <v>1E-12</v>
      </c>
      <c r="N32" s="233"/>
      <c r="O32" s="35"/>
      <c r="P32" s="35"/>
      <c r="Q32" s="35"/>
      <c r="R32" s="236"/>
      <c r="S32" s="236"/>
      <c r="T32" s="46"/>
      <c r="U32" s="35"/>
      <c r="V32" s="35"/>
      <c r="W32" s="237">
        <f>IF(R32&lt;=0,0.00000000001,IF(M32&lt;=0,0,(ROUND(M32/R32,0))))</f>
        <v>1E-11</v>
      </c>
      <c r="X32" s="237"/>
      <c r="Y32" s="35"/>
      <c r="Z32" s="35"/>
      <c r="AA32" s="35"/>
      <c r="AB32" s="233">
        <f>H32*R32</f>
        <v>0</v>
      </c>
      <c r="AC32" s="233"/>
      <c r="AD32" s="46"/>
      <c r="AE32" s="35"/>
      <c r="AF32" s="35"/>
      <c r="AG32" s="233">
        <f>AB32*W32</f>
        <v>0</v>
      </c>
      <c r="AH32" s="233"/>
      <c r="AI32" s="35"/>
      <c r="AJ32" s="35"/>
      <c r="AK32" s="35"/>
      <c r="AL32" s="238">
        <f>AG32*1000/(AU32*24*3600*$AQ$37)</f>
        <v>0</v>
      </c>
      <c r="AM32" s="238"/>
      <c r="AN32" s="3"/>
      <c r="AO32" s="3"/>
      <c r="AP32" s="3"/>
      <c r="AQ32" s="50" t="s">
        <v>62</v>
      </c>
      <c r="AR32" s="49">
        <f>MAX(AL32:AM43)</f>
        <v>0</v>
      </c>
      <c r="AS32" s="10"/>
      <c r="AT32" s="24" t="s">
        <v>23</v>
      </c>
      <c r="AU32" s="25">
        <v>31</v>
      </c>
      <c r="AV32" s="65"/>
    </row>
    <row r="33" spans="3:51" ht="15.75" customHeight="1">
      <c r="C33" s="55"/>
      <c r="D33" s="10"/>
      <c r="E33" s="42" t="s">
        <v>1</v>
      </c>
      <c r="F33" s="233">
        <f aca="true" t="shared" si="24" ref="F33:F43">L17+Q17+V17+AA17+AF17+AK17+AP17+AU17</f>
        <v>0</v>
      </c>
      <c r="G33" s="233"/>
      <c r="H33" s="234"/>
      <c r="I33" s="235"/>
      <c r="J33" s="35"/>
      <c r="K33" s="35"/>
      <c r="L33" s="35"/>
      <c r="M33" s="233">
        <f>IF(H33&lt;=0,0.000000000001,F33/H33)</f>
        <v>1E-12</v>
      </c>
      <c r="N33" s="233"/>
      <c r="O33" s="35"/>
      <c r="P33" s="35"/>
      <c r="Q33" s="35"/>
      <c r="R33" s="236"/>
      <c r="S33" s="236"/>
      <c r="T33" s="46"/>
      <c r="U33" s="35"/>
      <c r="V33" s="35"/>
      <c r="W33" s="237">
        <f aca="true" t="shared" si="25" ref="W33:W43">IF(R33&lt;=0,0.00000000001,IF(M33&lt;=0,0,(ROUND(M33/R33,0))))</f>
        <v>1E-11</v>
      </c>
      <c r="X33" s="237"/>
      <c r="Y33" s="35"/>
      <c r="Z33" s="35"/>
      <c r="AA33" s="35"/>
      <c r="AB33" s="233">
        <f aca="true" t="shared" si="26" ref="AB33:AB43">H33*R33</f>
        <v>0</v>
      </c>
      <c r="AC33" s="233"/>
      <c r="AD33" s="46"/>
      <c r="AE33" s="35"/>
      <c r="AF33" s="35"/>
      <c r="AG33" s="233">
        <f aca="true" t="shared" si="27" ref="AG33:AG43">AB33*W33</f>
        <v>0</v>
      </c>
      <c r="AH33" s="233"/>
      <c r="AI33" s="35"/>
      <c r="AJ33" s="35"/>
      <c r="AK33" s="35"/>
      <c r="AL33" s="239">
        <f aca="true" t="shared" si="28" ref="AL33:AL43">AG33*1000/(AU33*24*3600*$AQ$37)</f>
        <v>0</v>
      </c>
      <c r="AM33" s="240"/>
      <c r="AN33" s="3"/>
      <c r="AO33" s="3"/>
      <c r="AP33" s="3"/>
      <c r="AQ33" s="50" t="s">
        <v>70</v>
      </c>
      <c r="AR33" s="49">
        <f>MIN(AL32:AM43)</f>
        <v>0</v>
      </c>
      <c r="AS33" s="10"/>
      <c r="AT33" s="24" t="s">
        <v>24</v>
      </c>
      <c r="AU33" s="25">
        <v>28</v>
      </c>
      <c r="AV33" s="65"/>
      <c r="AX33" s="1"/>
      <c r="AY33" s="86"/>
    </row>
    <row r="34" spans="3:48" ht="15.75" customHeight="1">
      <c r="C34" s="55"/>
      <c r="D34" s="10"/>
      <c r="E34" s="42" t="s">
        <v>2</v>
      </c>
      <c r="F34" s="233">
        <f t="shared" si="24"/>
        <v>0</v>
      </c>
      <c r="G34" s="233"/>
      <c r="H34" s="234"/>
      <c r="I34" s="235"/>
      <c r="J34" s="35"/>
      <c r="K34" s="35"/>
      <c r="L34" s="35"/>
      <c r="M34" s="233">
        <f aca="true" t="shared" si="29" ref="M34:M43">IF(H34&lt;=0,0.000000000001,F34/H34)</f>
        <v>1E-12</v>
      </c>
      <c r="N34" s="233"/>
      <c r="O34" s="35"/>
      <c r="P34" s="35"/>
      <c r="Q34" s="35"/>
      <c r="R34" s="236"/>
      <c r="S34" s="236"/>
      <c r="T34" s="46"/>
      <c r="U34" s="35"/>
      <c r="V34" s="35"/>
      <c r="W34" s="237">
        <f t="shared" si="25"/>
        <v>1E-11</v>
      </c>
      <c r="X34" s="237"/>
      <c r="Y34" s="35"/>
      <c r="Z34" s="35"/>
      <c r="AA34" s="35"/>
      <c r="AB34" s="233">
        <f t="shared" si="26"/>
        <v>0</v>
      </c>
      <c r="AC34" s="233"/>
      <c r="AD34" s="46"/>
      <c r="AE34" s="35"/>
      <c r="AF34" s="35"/>
      <c r="AG34" s="233">
        <f t="shared" si="27"/>
        <v>0</v>
      </c>
      <c r="AH34" s="233"/>
      <c r="AI34" s="35"/>
      <c r="AJ34" s="35"/>
      <c r="AK34" s="35"/>
      <c r="AL34" s="238">
        <f t="shared" si="28"/>
        <v>0</v>
      </c>
      <c r="AM34" s="238"/>
      <c r="AN34" s="3"/>
      <c r="AO34" s="3"/>
      <c r="AP34" s="3"/>
      <c r="AQ34" s="241" t="s">
        <v>67</v>
      </c>
      <c r="AR34" s="242"/>
      <c r="AS34" s="10"/>
      <c r="AT34" s="24" t="s">
        <v>25</v>
      </c>
      <c r="AU34" s="25">
        <v>31</v>
      </c>
      <c r="AV34" s="65"/>
    </row>
    <row r="35" spans="3:48" ht="15.75" customHeight="1" thickBot="1">
      <c r="C35" s="55"/>
      <c r="D35" s="10"/>
      <c r="E35" s="42" t="s">
        <v>3</v>
      </c>
      <c r="F35" s="233">
        <f t="shared" si="24"/>
        <v>0</v>
      </c>
      <c r="G35" s="233"/>
      <c r="H35" s="234"/>
      <c r="I35" s="235"/>
      <c r="J35" s="35"/>
      <c r="K35" s="35"/>
      <c r="L35" s="35"/>
      <c r="M35" s="233">
        <f t="shared" si="29"/>
        <v>1E-12</v>
      </c>
      <c r="N35" s="233"/>
      <c r="O35" s="35"/>
      <c r="P35" s="35"/>
      <c r="Q35" s="35"/>
      <c r="R35" s="236"/>
      <c r="S35" s="236"/>
      <c r="T35" s="46"/>
      <c r="U35" s="35"/>
      <c r="V35" s="35"/>
      <c r="W35" s="237">
        <f t="shared" si="25"/>
        <v>1E-11</v>
      </c>
      <c r="X35" s="237"/>
      <c r="Y35" s="35"/>
      <c r="Z35" s="35"/>
      <c r="AA35" s="35"/>
      <c r="AB35" s="233">
        <f t="shared" si="26"/>
        <v>0</v>
      </c>
      <c r="AC35" s="233"/>
      <c r="AD35" s="46"/>
      <c r="AE35" s="35"/>
      <c r="AF35" s="35"/>
      <c r="AG35" s="233">
        <f t="shared" si="27"/>
        <v>0</v>
      </c>
      <c r="AH35" s="233"/>
      <c r="AI35" s="35"/>
      <c r="AJ35" s="35"/>
      <c r="AK35" s="35"/>
      <c r="AL35" s="238">
        <f t="shared" si="28"/>
        <v>0</v>
      </c>
      <c r="AM35" s="238"/>
      <c r="AN35" s="3"/>
      <c r="AO35" s="3"/>
      <c r="AP35" s="3"/>
      <c r="AQ35" s="77"/>
      <c r="AR35" s="78">
        <f>(AL32*AU32+AL33*AU33+AL34*AU34+AL35*AU35+AL36*AU36+AL37*AU37+AL38*AU38+AL39*AU39+AL40*AU40+AL41*AU41+AL42*AU42+AL43*AU43)/365</f>
        <v>0</v>
      </c>
      <c r="AS35" s="10"/>
      <c r="AT35" s="24" t="s">
        <v>26</v>
      </c>
      <c r="AU35" s="25">
        <v>30</v>
      </c>
      <c r="AV35" s="65"/>
    </row>
    <row r="36" spans="3:48" ht="15.75" customHeight="1">
      <c r="C36" s="55"/>
      <c r="D36" s="10"/>
      <c r="E36" s="42" t="s">
        <v>4</v>
      </c>
      <c r="F36" s="233">
        <f t="shared" si="24"/>
        <v>0</v>
      </c>
      <c r="G36" s="233"/>
      <c r="H36" s="234"/>
      <c r="I36" s="235"/>
      <c r="J36" s="35"/>
      <c r="K36" s="35"/>
      <c r="L36" s="35"/>
      <c r="M36" s="233">
        <f t="shared" si="29"/>
        <v>1E-12</v>
      </c>
      <c r="N36" s="233"/>
      <c r="O36" s="35"/>
      <c r="P36" s="35"/>
      <c r="Q36" s="35"/>
      <c r="R36" s="236"/>
      <c r="S36" s="236"/>
      <c r="T36" s="46"/>
      <c r="U36" s="35"/>
      <c r="V36" s="35"/>
      <c r="W36" s="237">
        <f t="shared" si="25"/>
        <v>1E-11</v>
      </c>
      <c r="X36" s="237"/>
      <c r="Y36" s="35"/>
      <c r="Z36" s="35"/>
      <c r="AA36" s="35"/>
      <c r="AB36" s="233">
        <f t="shared" si="26"/>
        <v>0</v>
      </c>
      <c r="AC36" s="233"/>
      <c r="AD36" s="46"/>
      <c r="AE36" s="35"/>
      <c r="AF36" s="35"/>
      <c r="AG36" s="233">
        <f t="shared" si="27"/>
        <v>0</v>
      </c>
      <c r="AH36" s="233"/>
      <c r="AI36" s="35"/>
      <c r="AJ36" s="35"/>
      <c r="AK36" s="35"/>
      <c r="AL36" s="238">
        <f t="shared" si="28"/>
        <v>0</v>
      </c>
      <c r="AM36" s="238"/>
      <c r="AN36" s="3"/>
      <c r="AO36" s="3"/>
      <c r="AP36" s="3"/>
      <c r="AQ36" s="243" t="s">
        <v>82</v>
      </c>
      <c r="AR36" s="244"/>
      <c r="AS36" s="10"/>
      <c r="AT36" s="24" t="s">
        <v>27</v>
      </c>
      <c r="AU36" s="25">
        <v>31</v>
      </c>
      <c r="AV36" s="65"/>
    </row>
    <row r="37" spans="3:48" ht="15.75" customHeight="1" thickBot="1">
      <c r="C37" s="55"/>
      <c r="D37" s="10"/>
      <c r="E37" s="42" t="s">
        <v>5</v>
      </c>
      <c r="F37" s="233">
        <f t="shared" si="24"/>
        <v>0</v>
      </c>
      <c r="G37" s="233"/>
      <c r="H37" s="234"/>
      <c r="I37" s="235"/>
      <c r="J37" s="35"/>
      <c r="K37" s="35"/>
      <c r="L37" s="35"/>
      <c r="M37" s="233">
        <f t="shared" si="29"/>
        <v>1E-12</v>
      </c>
      <c r="N37" s="233"/>
      <c r="O37" s="35"/>
      <c r="P37" s="35"/>
      <c r="Q37" s="35"/>
      <c r="R37" s="236"/>
      <c r="S37" s="236"/>
      <c r="T37" s="46"/>
      <c r="U37" s="35"/>
      <c r="V37" s="35"/>
      <c r="W37" s="237">
        <f t="shared" si="25"/>
        <v>1E-11</v>
      </c>
      <c r="X37" s="237"/>
      <c r="Y37" s="35"/>
      <c r="Z37" s="35"/>
      <c r="AA37" s="35"/>
      <c r="AB37" s="233">
        <f t="shared" si="26"/>
        <v>0</v>
      </c>
      <c r="AC37" s="233"/>
      <c r="AD37" s="46"/>
      <c r="AE37" s="35"/>
      <c r="AF37" s="35"/>
      <c r="AG37" s="233">
        <f t="shared" si="27"/>
        <v>0</v>
      </c>
      <c r="AH37" s="233"/>
      <c r="AI37" s="35"/>
      <c r="AJ37" s="35"/>
      <c r="AK37" s="35"/>
      <c r="AL37" s="238">
        <f t="shared" si="28"/>
        <v>0</v>
      </c>
      <c r="AM37" s="238"/>
      <c r="AN37" s="3"/>
      <c r="AO37" s="3"/>
      <c r="AP37" s="3"/>
      <c r="AQ37" s="116">
        <f>IF(H14+M14+R14+W14+AB14+AG14+AL14+AQ14&lt;=0,0.000000000001,H14+M14+R14+W14+AB14+AG14+AL14+AQ14)</f>
        <v>1E-12</v>
      </c>
      <c r="AR37" s="51" t="s">
        <v>55</v>
      </c>
      <c r="AS37" s="10"/>
      <c r="AT37" s="24" t="s">
        <v>28</v>
      </c>
      <c r="AU37" s="25">
        <v>30</v>
      </c>
      <c r="AV37" s="65"/>
    </row>
    <row r="38" spans="3:48" ht="15.75" customHeight="1">
      <c r="C38" s="55"/>
      <c r="D38" s="10"/>
      <c r="E38" s="42" t="s">
        <v>6</v>
      </c>
      <c r="F38" s="233">
        <f t="shared" si="24"/>
        <v>0</v>
      </c>
      <c r="G38" s="233"/>
      <c r="H38" s="234"/>
      <c r="I38" s="235"/>
      <c r="J38" s="35"/>
      <c r="K38" s="35"/>
      <c r="L38" s="35"/>
      <c r="M38" s="233">
        <f t="shared" si="29"/>
        <v>1E-12</v>
      </c>
      <c r="N38" s="233"/>
      <c r="O38" s="35"/>
      <c r="P38" s="35"/>
      <c r="Q38" s="35"/>
      <c r="R38" s="236"/>
      <c r="S38" s="236"/>
      <c r="T38" s="46"/>
      <c r="U38" s="35"/>
      <c r="V38" s="35"/>
      <c r="W38" s="237">
        <f t="shared" si="25"/>
        <v>1E-11</v>
      </c>
      <c r="X38" s="237"/>
      <c r="Y38" s="35"/>
      <c r="Z38" s="35"/>
      <c r="AA38" s="35"/>
      <c r="AB38" s="233">
        <f t="shared" si="26"/>
        <v>0</v>
      </c>
      <c r="AC38" s="233"/>
      <c r="AD38" s="46"/>
      <c r="AE38" s="35"/>
      <c r="AF38" s="35"/>
      <c r="AG38" s="233">
        <f t="shared" si="27"/>
        <v>0</v>
      </c>
      <c r="AH38" s="233"/>
      <c r="AI38" s="35"/>
      <c r="AJ38" s="35"/>
      <c r="AK38" s="35"/>
      <c r="AL38" s="238">
        <f t="shared" si="28"/>
        <v>0</v>
      </c>
      <c r="AM38" s="238"/>
      <c r="AN38" s="3"/>
      <c r="AO38" s="3"/>
      <c r="AP38" s="3"/>
      <c r="AQ38" s="221" t="s">
        <v>54</v>
      </c>
      <c r="AR38" s="222"/>
      <c r="AS38" s="10"/>
      <c r="AT38" s="24" t="s">
        <v>29</v>
      </c>
      <c r="AU38" s="25">
        <v>31</v>
      </c>
      <c r="AV38" s="65"/>
    </row>
    <row r="39" spans="3:48" ht="15.75" customHeight="1">
      <c r="C39" s="55"/>
      <c r="D39" s="10"/>
      <c r="E39" s="42" t="s">
        <v>7</v>
      </c>
      <c r="F39" s="233">
        <f t="shared" si="24"/>
        <v>0</v>
      </c>
      <c r="G39" s="233"/>
      <c r="H39" s="234"/>
      <c r="I39" s="235"/>
      <c r="J39" s="35"/>
      <c r="K39" s="35"/>
      <c r="L39" s="35"/>
      <c r="M39" s="233">
        <f t="shared" si="29"/>
        <v>1E-12</v>
      </c>
      <c r="N39" s="233"/>
      <c r="O39" s="35"/>
      <c r="P39" s="35"/>
      <c r="Q39" s="35"/>
      <c r="R39" s="236"/>
      <c r="S39" s="236"/>
      <c r="T39" s="46"/>
      <c r="U39" s="35"/>
      <c r="V39" s="35"/>
      <c r="W39" s="237">
        <f t="shared" si="25"/>
        <v>1E-11</v>
      </c>
      <c r="X39" s="237"/>
      <c r="Y39" s="35"/>
      <c r="Z39" s="35"/>
      <c r="AA39" s="35"/>
      <c r="AB39" s="233">
        <f t="shared" si="26"/>
        <v>0</v>
      </c>
      <c r="AC39" s="233"/>
      <c r="AD39" s="46"/>
      <c r="AE39" s="35"/>
      <c r="AF39" s="35"/>
      <c r="AG39" s="233">
        <f t="shared" si="27"/>
        <v>0</v>
      </c>
      <c r="AH39" s="233"/>
      <c r="AI39" s="35"/>
      <c r="AJ39" s="35"/>
      <c r="AK39" s="35"/>
      <c r="AL39" s="238">
        <f t="shared" si="28"/>
        <v>0</v>
      </c>
      <c r="AM39" s="238"/>
      <c r="AN39" s="3"/>
      <c r="AO39" s="3"/>
      <c r="AP39" s="3"/>
      <c r="AQ39" s="245" t="s">
        <v>68</v>
      </c>
      <c r="AR39" s="246"/>
      <c r="AS39" s="10"/>
      <c r="AT39" s="24" t="s">
        <v>30</v>
      </c>
      <c r="AU39" s="25">
        <v>31</v>
      </c>
      <c r="AV39" s="65"/>
    </row>
    <row r="40" spans="3:48" ht="15.75" customHeight="1" thickBot="1">
      <c r="C40" s="55"/>
      <c r="D40" s="10"/>
      <c r="E40" s="42" t="s">
        <v>8</v>
      </c>
      <c r="F40" s="233">
        <f t="shared" si="24"/>
        <v>0</v>
      </c>
      <c r="G40" s="233"/>
      <c r="H40" s="234"/>
      <c r="I40" s="235"/>
      <c r="J40" s="35"/>
      <c r="K40" s="35"/>
      <c r="L40" s="35"/>
      <c r="M40" s="233">
        <f t="shared" si="29"/>
        <v>1E-12</v>
      </c>
      <c r="N40" s="233"/>
      <c r="O40" s="35"/>
      <c r="P40" s="35"/>
      <c r="Q40" s="35"/>
      <c r="R40" s="236"/>
      <c r="S40" s="236"/>
      <c r="T40" s="46"/>
      <c r="U40" s="35"/>
      <c r="V40" s="35"/>
      <c r="W40" s="237">
        <f t="shared" si="25"/>
        <v>1E-11</v>
      </c>
      <c r="X40" s="237"/>
      <c r="Y40" s="35"/>
      <c r="Z40" s="35"/>
      <c r="AA40" s="35"/>
      <c r="AB40" s="233">
        <f t="shared" si="26"/>
        <v>0</v>
      </c>
      <c r="AC40" s="233"/>
      <c r="AD40" s="46"/>
      <c r="AE40" s="35"/>
      <c r="AF40" s="35"/>
      <c r="AG40" s="233">
        <f t="shared" si="27"/>
        <v>0</v>
      </c>
      <c r="AH40" s="233"/>
      <c r="AI40" s="35"/>
      <c r="AJ40" s="35"/>
      <c r="AK40" s="35"/>
      <c r="AL40" s="238">
        <f t="shared" si="28"/>
        <v>0</v>
      </c>
      <c r="AM40" s="238"/>
      <c r="AN40" s="3"/>
      <c r="AO40" s="3"/>
      <c r="AP40" s="3"/>
      <c r="AQ40" s="52">
        <f>(H13*H14+W13*W14+M13*M14+R13*R14+AB13*AB14+AG13*AG14+AL13*AL14+AQ13*AQ14)/AQ37</f>
        <v>0</v>
      </c>
      <c r="AR40" s="51" t="s">
        <v>56</v>
      </c>
      <c r="AS40" s="10"/>
      <c r="AT40" s="24" t="s">
        <v>31</v>
      </c>
      <c r="AU40" s="25">
        <v>30</v>
      </c>
      <c r="AV40" s="65"/>
    </row>
    <row r="41" spans="3:48" ht="15.75" customHeight="1">
      <c r="C41" s="55"/>
      <c r="D41" s="10"/>
      <c r="E41" s="42" t="s">
        <v>9</v>
      </c>
      <c r="F41" s="233">
        <f t="shared" si="24"/>
        <v>0</v>
      </c>
      <c r="G41" s="233"/>
      <c r="H41" s="234"/>
      <c r="I41" s="235"/>
      <c r="J41" s="35"/>
      <c r="K41" s="35"/>
      <c r="L41" s="35"/>
      <c r="M41" s="233">
        <f t="shared" si="29"/>
        <v>1E-12</v>
      </c>
      <c r="N41" s="233"/>
      <c r="O41" s="35"/>
      <c r="P41" s="35"/>
      <c r="Q41" s="35"/>
      <c r="R41" s="236"/>
      <c r="S41" s="236"/>
      <c r="T41" s="46"/>
      <c r="U41" s="35"/>
      <c r="V41" s="35"/>
      <c r="W41" s="237">
        <f t="shared" si="25"/>
        <v>1E-11</v>
      </c>
      <c r="X41" s="237"/>
      <c r="Y41" s="35"/>
      <c r="Z41" s="35"/>
      <c r="AA41" s="35"/>
      <c r="AB41" s="233">
        <f t="shared" si="26"/>
        <v>0</v>
      </c>
      <c r="AC41" s="233"/>
      <c r="AD41" s="46"/>
      <c r="AE41" s="35"/>
      <c r="AF41" s="35"/>
      <c r="AG41" s="233">
        <f t="shared" si="27"/>
        <v>0</v>
      </c>
      <c r="AH41" s="233"/>
      <c r="AI41" s="35"/>
      <c r="AJ41" s="35"/>
      <c r="AK41" s="35"/>
      <c r="AL41" s="238">
        <f t="shared" si="28"/>
        <v>0</v>
      </c>
      <c r="AM41" s="238"/>
      <c r="AN41" s="3"/>
      <c r="AO41" s="3"/>
      <c r="AP41" s="3"/>
      <c r="AQ41" s="247" t="s">
        <v>85</v>
      </c>
      <c r="AR41" s="248"/>
      <c r="AS41" s="10"/>
      <c r="AT41" s="24" t="s">
        <v>32</v>
      </c>
      <c r="AU41" s="25">
        <v>31</v>
      </c>
      <c r="AV41" s="65"/>
    </row>
    <row r="42" spans="3:48" ht="15.75" customHeight="1">
      <c r="C42" s="55"/>
      <c r="D42" s="10"/>
      <c r="E42" s="42" t="s">
        <v>10</v>
      </c>
      <c r="F42" s="233">
        <f t="shared" si="24"/>
        <v>0</v>
      </c>
      <c r="G42" s="233"/>
      <c r="H42" s="234"/>
      <c r="I42" s="235"/>
      <c r="J42" s="35"/>
      <c r="K42" s="35"/>
      <c r="L42" s="35"/>
      <c r="M42" s="233">
        <f t="shared" si="29"/>
        <v>1E-12</v>
      </c>
      <c r="N42" s="233"/>
      <c r="O42" s="35"/>
      <c r="P42" s="35"/>
      <c r="Q42" s="35"/>
      <c r="R42" s="236"/>
      <c r="S42" s="236"/>
      <c r="T42" s="46"/>
      <c r="U42" s="35"/>
      <c r="V42" s="35"/>
      <c r="W42" s="237">
        <f t="shared" si="25"/>
        <v>1E-11</v>
      </c>
      <c r="X42" s="237"/>
      <c r="Y42" s="35"/>
      <c r="Z42" s="35"/>
      <c r="AA42" s="35"/>
      <c r="AB42" s="233">
        <f t="shared" si="26"/>
        <v>0</v>
      </c>
      <c r="AC42" s="233"/>
      <c r="AD42" s="46"/>
      <c r="AE42" s="35"/>
      <c r="AF42" s="35"/>
      <c r="AG42" s="233">
        <f t="shared" si="27"/>
        <v>0</v>
      </c>
      <c r="AH42" s="233"/>
      <c r="AI42" s="35"/>
      <c r="AJ42" s="35"/>
      <c r="AK42" s="35"/>
      <c r="AL42" s="238">
        <f t="shared" si="28"/>
        <v>0</v>
      </c>
      <c r="AM42" s="238"/>
      <c r="AN42" s="3"/>
      <c r="AO42" s="3"/>
      <c r="AP42" s="3"/>
      <c r="AQ42" s="245" t="s">
        <v>79</v>
      </c>
      <c r="AR42" s="246"/>
      <c r="AS42" s="10"/>
      <c r="AT42" s="24" t="s">
        <v>33</v>
      </c>
      <c r="AU42" s="25">
        <v>30</v>
      </c>
      <c r="AV42" s="65"/>
    </row>
    <row r="43" spans="3:48" ht="15.75" customHeight="1" thickBot="1">
      <c r="C43" s="55"/>
      <c r="D43" s="10"/>
      <c r="E43" s="43" t="s">
        <v>11</v>
      </c>
      <c r="F43" s="249">
        <f t="shared" si="24"/>
        <v>0</v>
      </c>
      <c r="G43" s="249"/>
      <c r="H43" s="234"/>
      <c r="I43" s="235"/>
      <c r="J43" s="47"/>
      <c r="K43" s="47"/>
      <c r="L43" s="47"/>
      <c r="M43" s="233">
        <f t="shared" si="29"/>
        <v>1E-12</v>
      </c>
      <c r="N43" s="233"/>
      <c r="O43" s="47"/>
      <c r="P43" s="47"/>
      <c r="Q43" s="47"/>
      <c r="R43" s="236"/>
      <c r="S43" s="236"/>
      <c r="T43" s="48"/>
      <c r="U43" s="47"/>
      <c r="V43" s="47"/>
      <c r="W43" s="250">
        <f t="shared" si="25"/>
        <v>1E-11</v>
      </c>
      <c r="X43" s="250"/>
      <c r="Y43" s="47"/>
      <c r="Z43" s="47"/>
      <c r="AA43" s="47"/>
      <c r="AB43" s="233">
        <f t="shared" si="26"/>
        <v>0</v>
      </c>
      <c r="AC43" s="233"/>
      <c r="AD43" s="48"/>
      <c r="AE43" s="47"/>
      <c r="AF43" s="47"/>
      <c r="AG43" s="233">
        <f t="shared" si="27"/>
        <v>0</v>
      </c>
      <c r="AH43" s="233"/>
      <c r="AI43" s="47"/>
      <c r="AJ43" s="47"/>
      <c r="AK43" s="47"/>
      <c r="AL43" s="251">
        <f t="shared" si="28"/>
        <v>0</v>
      </c>
      <c r="AM43" s="251"/>
      <c r="AN43" s="16"/>
      <c r="AO43" s="16"/>
      <c r="AP43" s="16"/>
      <c r="AQ43" s="252">
        <f>SUM(AG32:AH43)</f>
        <v>0</v>
      </c>
      <c r="AR43" s="253"/>
      <c r="AS43" s="10"/>
      <c r="AT43" s="24" t="s">
        <v>34</v>
      </c>
      <c r="AU43" s="25">
        <v>31</v>
      </c>
      <c r="AV43" s="65"/>
    </row>
    <row r="44" spans="4:48" ht="12.75">
      <c r="D44" s="10"/>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10"/>
      <c r="AT44" s="10"/>
      <c r="AU44" s="10"/>
      <c r="AV44" s="3"/>
    </row>
    <row r="45" spans="4:48" ht="12.75">
      <c r="D45" s="10"/>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10"/>
      <c r="AT45" s="10"/>
      <c r="AU45" s="10"/>
      <c r="AV45" s="3"/>
    </row>
    <row r="46" spans="5:48" ht="12.75">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52" spans="4:48" ht="15">
      <c r="D52" s="138"/>
      <c r="E52" s="139"/>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row>
    <row r="53" spans="4:48" ht="15">
      <c r="D53" s="138"/>
      <c r="E53" s="140"/>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row>
    <row r="54" spans="4:48" ht="15">
      <c r="D54" s="138"/>
      <c r="E54" s="140"/>
      <c r="F54" s="141"/>
      <c r="G54" s="141"/>
      <c r="H54" s="141"/>
      <c r="I54" s="141"/>
      <c r="J54" s="141"/>
      <c r="K54" s="141"/>
      <c r="L54" s="141"/>
      <c r="M54" s="141"/>
      <c r="N54" s="141"/>
      <c r="O54" s="141"/>
      <c r="P54" s="141"/>
      <c r="Q54" s="141"/>
      <c r="R54" s="141"/>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row>
    <row r="55" spans="4:48" ht="15">
      <c r="D55" s="138"/>
      <c r="E55" s="140"/>
      <c r="F55" s="141"/>
      <c r="G55" s="141"/>
      <c r="H55" s="141"/>
      <c r="I55" s="141"/>
      <c r="J55" s="141"/>
      <c r="K55" s="141"/>
      <c r="L55" s="141"/>
      <c r="M55" s="141"/>
      <c r="N55" s="141"/>
      <c r="O55" s="141"/>
      <c r="P55" s="141"/>
      <c r="Q55" s="141"/>
      <c r="R55" s="141"/>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row>
    <row r="56" spans="4:48" ht="15.75">
      <c r="D56" s="138"/>
      <c r="E56" s="142"/>
      <c r="F56" s="141"/>
      <c r="G56" s="141"/>
      <c r="H56" s="141"/>
      <c r="I56" s="141"/>
      <c r="J56" s="141"/>
      <c r="K56" s="141"/>
      <c r="L56" s="141"/>
      <c r="M56" s="141"/>
      <c r="N56" s="141"/>
      <c r="O56" s="141"/>
      <c r="P56" s="141"/>
      <c r="Q56" s="141"/>
      <c r="R56" s="141"/>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row>
    <row r="57" spans="4:48" ht="18">
      <c r="D57" s="143"/>
      <c r="E57" s="144"/>
      <c r="F57" s="143"/>
      <c r="G57" s="143"/>
      <c r="H57" s="143"/>
      <c r="I57" s="143"/>
      <c r="J57" s="143"/>
      <c r="K57" s="143"/>
      <c r="L57" s="143"/>
      <c r="M57" s="145"/>
      <c r="N57" s="143"/>
      <c r="O57" s="143"/>
      <c r="P57" s="143"/>
      <c r="Q57" s="143"/>
      <c r="R57" s="143"/>
      <c r="S57" s="143"/>
      <c r="T57" s="143"/>
      <c r="U57" s="143"/>
      <c r="V57" s="143"/>
      <c r="W57" s="143"/>
      <c r="X57" s="143"/>
      <c r="Y57" s="143"/>
      <c r="Z57" s="143"/>
      <c r="AA57" s="143"/>
      <c r="AB57" s="143"/>
      <c r="AC57" s="143"/>
      <c r="AD57" s="143"/>
      <c r="AE57" s="143"/>
      <c r="AF57" s="143"/>
      <c r="AG57" s="143"/>
      <c r="AH57" s="146"/>
      <c r="AI57" s="147"/>
      <c r="AJ57" s="147"/>
      <c r="AK57" s="147"/>
      <c r="AL57" s="147"/>
      <c r="AM57" s="147"/>
      <c r="AN57" s="147"/>
      <c r="AO57" s="147"/>
      <c r="AP57" s="147"/>
      <c r="AQ57" s="147"/>
      <c r="AR57" s="147"/>
      <c r="AS57" s="138"/>
      <c r="AT57" s="138"/>
      <c r="AU57" s="138"/>
      <c r="AV57" s="138"/>
    </row>
    <row r="58" spans="4:48" ht="18">
      <c r="D58" s="143"/>
      <c r="E58" s="144"/>
      <c r="F58" s="143"/>
      <c r="G58" s="143"/>
      <c r="H58" s="143"/>
      <c r="I58" s="143"/>
      <c r="J58" s="143"/>
      <c r="K58" s="143"/>
      <c r="L58" s="143"/>
      <c r="M58" s="145"/>
      <c r="N58" s="143"/>
      <c r="O58" s="143"/>
      <c r="P58" s="143"/>
      <c r="Q58" s="143"/>
      <c r="R58" s="143"/>
      <c r="S58" s="143"/>
      <c r="T58" s="143"/>
      <c r="U58" s="143"/>
      <c r="V58" s="143"/>
      <c r="W58" s="143"/>
      <c r="X58" s="143"/>
      <c r="Y58" s="143"/>
      <c r="Z58" s="143"/>
      <c r="AA58" s="143"/>
      <c r="AB58" s="143"/>
      <c r="AC58" s="143"/>
      <c r="AD58" s="143"/>
      <c r="AE58" s="143"/>
      <c r="AF58" s="143"/>
      <c r="AG58" s="143"/>
      <c r="AH58" s="147"/>
      <c r="AI58" s="147"/>
      <c r="AJ58" s="147"/>
      <c r="AK58" s="147"/>
      <c r="AL58" s="147"/>
      <c r="AM58" s="147"/>
      <c r="AN58" s="147"/>
      <c r="AO58" s="147"/>
      <c r="AP58" s="147"/>
      <c r="AQ58" s="147"/>
      <c r="AR58" s="147"/>
      <c r="AS58" s="138"/>
      <c r="AT58" s="138"/>
      <c r="AU58" s="138"/>
      <c r="AV58" s="138"/>
    </row>
    <row r="59" spans="4:48" ht="12.75">
      <c r="D59" s="143"/>
      <c r="E59" s="148"/>
      <c r="F59" s="143"/>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7"/>
      <c r="AI59" s="147"/>
      <c r="AJ59" s="147"/>
      <c r="AK59" s="147"/>
      <c r="AL59" s="147"/>
      <c r="AM59" s="147"/>
      <c r="AN59" s="147"/>
      <c r="AO59" s="147"/>
      <c r="AP59" s="147"/>
      <c r="AQ59" s="147"/>
      <c r="AR59" s="147"/>
      <c r="AS59" s="138"/>
      <c r="AT59" s="138"/>
      <c r="AU59" s="138"/>
      <c r="AV59" s="138"/>
    </row>
    <row r="60" spans="4:48" ht="12.75">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254"/>
      <c r="AI60" s="254"/>
      <c r="AJ60" s="254"/>
      <c r="AK60" s="254"/>
      <c r="AL60" s="254"/>
      <c r="AM60" s="254"/>
      <c r="AN60" s="254"/>
      <c r="AO60" s="254"/>
      <c r="AP60" s="254"/>
      <c r="AQ60" s="254"/>
      <c r="AR60" s="254"/>
      <c r="AS60" s="138"/>
      <c r="AT60" s="138"/>
      <c r="AU60" s="138"/>
      <c r="AV60" s="138"/>
    </row>
    <row r="61" spans="4:48" ht="12.75">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254"/>
      <c r="AI61" s="254"/>
      <c r="AJ61" s="254"/>
      <c r="AK61" s="254"/>
      <c r="AL61" s="254"/>
      <c r="AM61" s="254"/>
      <c r="AN61" s="254"/>
      <c r="AO61" s="254"/>
      <c r="AP61" s="254"/>
      <c r="AQ61" s="254"/>
      <c r="AR61" s="254"/>
      <c r="AS61" s="138"/>
      <c r="AT61" s="138"/>
      <c r="AU61" s="138"/>
      <c r="AV61" s="138"/>
    </row>
    <row r="62" spans="4:48" ht="12.75">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254"/>
      <c r="AI62" s="254"/>
      <c r="AJ62" s="254"/>
      <c r="AK62" s="254"/>
      <c r="AL62" s="254"/>
      <c r="AM62" s="254"/>
      <c r="AN62" s="254"/>
      <c r="AO62" s="254"/>
      <c r="AP62" s="254"/>
      <c r="AQ62" s="254"/>
      <c r="AR62" s="254"/>
      <c r="AS62" s="138"/>
      <c r="AT62" s="138"/>
      <c r="AU62" s="138"/>
      <c r="AV62" s="138"/>
    </row>
    <row r="63" spans="4:48" ht="12.75">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254"/>
      <c r="AI63" s="254"/>
      <c r="AJ63" s="254"/>
      <c r="AK63" s="254"/>
      <c r="AL63" s="254"/>
      <c r="AM63" s="254"/>
      <c r="AN63" s="254"/>
      <c r="AO63" s="254"/>
      <c r="AP63" s="254"/>
      <c r="AQ63" s="254"/>
      <c r="AR63" s="254"/>
      <c r="AS63" s="138"/>
      <c r="AT63" s="138"/>
      <c r="AU63" s="138"/>
      <c r="AV63" s="138"/>
    </row>
    <row r="64" spans="4:48" ht="12.75">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254"/>
      <c r="AI64" s="254"/>
      <c r="AJ64" s="254"/>
      <c r="AK64" s="254"/>
      <c r="AL64" s="254"/>
      <c r="AM64" s="254"/>
      <c r="AN64" s="254"/>
      <c r="AO64" s="254"/>
      <c r="AP64" s="254"/>
      <c r="AQ64" s="254"/>
      <c r="AR64" s="254"/>
      <c r="AS64" s="138"/>
      <c r="AT64" s="138"/>
      <c r="AU64" s="138"/>
      <c r="AV64" s="138"/>
    </row>
    <row r="65" spans="4:48" ht="12.75">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254"/>
      <c r="AI65" s="254"/>
      <c r="AJ65" s="254"/>
      <c r="AK65" s="254"/>
      <c r="AL65" s="254"/>
      <c r="AM65" s="254"/>
      <c r="AN65" s="254"/>
      <c r="AO65" s="254"/>
      <c r="AP65" s="254"/>
      <c r="AQ65" s="254"/>
      <c r="AR65" s="254"/>
      <c r="AS65" s="138"/>
      <c r="AT65" s="138"/>
      <c r="AU65" s="138"/>
      <c r="AV65" s="138"/>
    </row>
    <row r="66" spans="4:48" ht="12.75">
      <c r="D66" s="143"/>
      <c r="E66" s="143"/>
      <c r="F66" s="143"/>
      <c r="G66" s="143"/>
      <c r="H66" s="143"/>
      <c r="I66" s="255"/>
      <c r="J66" s="256"/>
      <c r="K66" s="256"/>
      <c r="L66" s="256"/>
      <c r="M66" s="256"/>
      <c r="N66" s="255"/>
      <c r="O66" s="256"/>
      <c r="P66" s="256"/>
      <c r="Q66" s="256"/>
      <c r="R66" s="256"/>
      <c r="S66" s="149"/>
      <c r="T66" s="150"/>
      <c r="U66" s="150"/>
      <c r="V66" s="150"/>
      <c r="W66" s="149"/>
      <c r="X66" s="255"/>
      <c r="Y66" s="256"/>
      <c r="Z66" s="256"/>
      <c r="AA66" s="256"/>
      <c r="AB66" s="256"/>
      <c r="AC66" s="143"/>
      <c r="AD66" s="143"/>
      <c r="AE66" s="143"/>
      <c r="AF66" s="143"/>
      <c r="AG66" s="143"/>
      <c r="AH66" s="254"/>
      <c r="AI66" s="254"/>
      <c r="AJ66" s="254"/>
      <c r="AK66" s="254"/>
      <c r="AL66" s="254"/>
      <c r="AM66" s="254"/>
      <c r="AN66" s="254"/>
      <c r="AO66" s="254"/>
      <c r="AP66" s="254"/>
      <c r="AQ66" s="254"/>
      <c r="AR66" s="254"/>
      <c r="AS66" s="138"/>
      <c r="AT66" s="138"/>
      <c r="AU66" s="138"/>
      <c r="AV66" s="138"/>
    </row>
    <row r="67" spans="4:48" ht="12.75">
      <c r="D67" s="143"/>
      <c r="E67" s="143"/>
      <c r="F67" s="143"/>
      <c r="G67" s="143"/>
      <c r="H67" s="143"/>
      <c r="I67" s="255"/>
      <c r="J67" s="256"/>
      <c r="K67" s="256"/>
      <c r="L67" s="256"/>
      <c r="M67" s="256"/>
      <c r="N67" s="255"/>
      <c r="O67" s="256"/>
      <c r="P67" s="256"/>
      <c r="Q67" s="256"/>
      <c r="R67" s="256"/>
      <c r="S67" s="149"/>
      <c r="T67" s="150"/>
      <c r="U67" s="150"/>
      <c r="V67" s="150"/>
      <c r="W67" s="149"/>
      <c r="X67" s="255"/>
      <c r="Y67" s="256"/>
      <c r="Z67" s="256"/>
      <c r="AA67" s="256"/>
      <c r="AB67" s="256"/>
      <c r="AC67" s="143"/>
      <c r="AD67" s="143"/>
      <c r="AE67" s="143"/>
      <c r="AF67" s="143"/>
      <c r="AG67" s="143"/>
      <c r="AH67" s="254"/>
      <c r="AI67" s="254"/>
      <c r="AJ67" s="254"/>
      <c r="AK67" s="254"/>
      <c r="AL67" s="254"/>
      <c r="AM67" s="254"/>
      <c r="AN67" s="254"/>
      <c r="AO67" s="254"/>
      <c r="AP67" s="254"/>
      <c r="AQ67" s="254"/>
      <c r="AR67" s="254"/>
      <c r="AS67" s="138"/>
      <c r="AT67" s="138"/>
      <c r="AU67" s="138"/>
      <c r="AV67" s="138"/>
    </row>
    <row r="68" spans="4:48" ht="12.75">
      <c r="D68" s="143"/>
      <c r="E68" s="143"/>
      <c r="F68" s="143"/>
      <c r="G68" s="143"/>
      <c r="H68" s="143"/>
      <c r="I68" s="255"/>
      <c r="J68" s="256"/>
      <c r="K68" s="256"/>
      <c r="L68" s="256"/>
      <c r="M68" s="256"/>
      <c r="N68" s="255"/>
      <c r="O68" s="256"/>
      <c r="P68" s="256"/>
      <c r="Q68" s="256"/>
      <c r="R68" s="256"/>
      <c r="S68" s="149"/>
      <c r="T68" s="150"/>
      <c r="U68" s="150"/>
      <c r="V68" s="150"/>
      <c r="W68" s="149"/>
      <c r="X68" s="255"/>
      <c r="Y68" s="256"/>
      <c r="Z68" s="256"/>
      <c r="AA68" s="256"/>
      <c r="AB68" s="256"/>
      <c r="AC68" s="143"/>
      <c r="AD68" s="143"/>
      <c r="AE68" s="143"/>
      <c r="AF68" s="143"/>
      <c r="AG68" s="143"/>
      <c r="AH68" s="254"/>
      <c r="AI68" s="254"/>
      <c r="AJ68" s="254"/>
      <c r="AK68" s="254"/>
      <c r="AL68" s="254"/>
      <c r="AM68" s="254"/>
      <c r="AN68" s="254"/>
      <c r="AO68" s="254"/>
      <c r="AP68" s="254"/>
      <c r="AQ68" s="254"/>
      <c r="AR68" s="254"/>
      <c r="AS68" s="138"/>
      <c r="AT68" s="138"/>
      <c r="AU68" s="138"/>
      <c r="AV68" s="138"/>
    </row>
    <row r="69" spans="4:48" ht="12.75">
      <c r="D69" s="143"/>
      <c r="E69" s="143"/>
      <c r="F69" s="143"/>
      <c r="G69" s="143"/>
      <c r="H69" s="143"/>
      <c r="I69" s="255"/>
      <c r="J69" s="256"/>
      <c r="K69" s="256"/>
      <c r="L69" s="256"/>
      <c r="M69" s="256"/>
      <c r="N69" s="255"/>
      <c r="O69" s="256"/>
      <c r="P69" s="256"/>
      <c r="Q69" s="256"/>
      <c r="R69" s="256"/>
      <c r="S69" s="149"/>
      <c r="T69" s="150"/>
      <c r="U69" s="150"/>
      <c r="V69" s="150"/>
      <c r="W69" s="149"/>
      <c r="X69" s="255"/>
      <c r="Y69" s="256"/>
      <c r="Z69" s="256"/>
      <c r="AA69" s="256"/>
      <c r="AB69" s="256"/>
      <c r="AC69" s="143"/>
      <c r="AD69" s="143"/>
      <c r="AE69" s="143"/>
      <c r="AF69" s="143"/>
      <c r="AG69" s="143"/>
      <c r="AH69" s="254"/>
      <c r="AI69" s="254"/>
      <c r="AJ69" s="254"/>
      <c r="AK69" s="254"/>
      <c r="AL69" s="254"/>
      <c r="AM69" s="254"/>
      <c r="AN69" s="254"/>
      <c r="AO69" s="254"/>
      <c r="AP69" s="254"/>
      <c r="AQ69" s="254"/>
      <c r="AR69" s="254"/>
      <c r="AS69" s="138"/>
      <c r="AT69" s="138"/>
      <c r="AU69" s="138"/>
      <c r="AV69" s="138"/>
    </row>
    <row r="70" spans="4:48" ht="12.75">
      <c r="D70" s="143"/>
      <c r="E70" s="143"/>
      <c r="F70" s="143"/>
      <c r="G70" s="143"/>
      <c r="H70" s="143"/>
      <c r="I70" s="255"/>
      <c r="J70" s="256"/>
      <c r="K70" s="256"/>
      <c r="L70" s="256"/>
      <c r="M70" s="256"/>
      <c r="N70" s="255"/>
      <c r="O70" s="256"/>
      <c r="P70" s="256"/>
      <c r="Q70" s="256"/>
      <c r="R70" s="256"/>
      <c r="S70" s="149"/>
      <c r="T70" s="150"/>
      <c r="U70" s="150"/>
      <c r="V70" s="150"/>
      <c r="W70" s="149"/>
      <c r="X70" s="255"/>
      <c r="Y70" s="256"/>
      <c r="Z70" s="256"/>
      <c r="AA70" s="256"/>
      <c r="AB70" s="256"/>
      <c r="AC70" s="143"/>
      <c r="AD70" s="143"/>
      <c r="AE70" s="143"/>
      <c r="AF70" s="143"/>
      <c r="AG70" s="143"/>
      <c r="AH70" s="254"/>
      <c r="AI70" s="254"/>
      <c r="AJ70" s="254"/>
      <c r="AK70" s="254"/>
      <c r="AL70" s="254"/>
      <c r="AM70" s="254"/>
      <c r="AN70" s="254"/>
      <c r="AO70" s="254"/>
      <c r="AP70" s="254"/>
      <c r="AQ70" s="254"/>
      <c r="AR70" s="254"/>
      <c r="AS70" s="138"/>
      <c r="AT70" s="138"/>
      <c r="AU70" s="138"/>
      <c r="AV70" s="138"/>
    </row>
    <row r="71" spans="4:48" ht="12.75">
      <c r="D71" s="143"/>
      <c r="E71" s="143"/>
      <c r="F71" s="143"/>
      <c r="G71" s="143"/>
      <c r="H71" s="143"/>
      <c r="I71" s="255"/>
      <c r="J71" s="256"/>
      <c r="K71" s="256"/>
      <c r="L71" s="256"/>
      <c r="M71" s="256"/>
      <c r="N71" s="255"/>
      <c r="O71" s="256"/>
      <c r="P71" s="256"/>
      <c r="Q71" s="256"/>
      <c r="R71" s="256"/>
      <c r="S71" s="149"/>
      <c r="T71" s="150"/>
      <c r="U71" s="150"/>
      <c r="V71" s="150"/>
      <c r="W71" s="149"/>
      <c r="X71" s="255"/>
      <c r="Y71" s="256"/>
      <c r="Z71" s="256"/>
      <c r="AA71" s="256"/>
      <c r="AB71" s="256"/>
      <c r="AC71" s="143"/>
      <c r="AD71" s="143"/>
      <c r="AE71" s="143"/>
      <c r="AF71" s="143"/>
      <c r="AG71" s="143"/>
      <c r="AH71" s="254"/>
      <c r="AI71" s="254"/>
      <c r="AJ71" s="254"/>
      <c r="AK71" s="254"/>
      <c r="AL71" s="254"/>
      <c r="AM71" s="254"/>
      <c r="AN71" s="254"/>
      <c r="AO71" s="254"/>
      <c r="AP71" s="254"/>
      <c r="AQ71" s="254"/>
      <c r="AR71" s="254"/>
      <c r="AS71" s="138"/>
      <c r="AT71" s="138"/>
      <c r="AU71" s="138"/>
      <c r="AV71" s="138"/>
    </row>
    <row r="72" spans="4:48" ht="12.75">
      <c r="D72" s="143"/>
      <c r="E72" s="143"/>
      <c r="F72" s="143"/>
      <c r="G72" s="143"/>
      <c r="H72" s="143"/>
      <c r="I72" s="255"/>
      <c r="J72" s="256"/>
      <c r="K72" s="256"/>
      <c r="L72" s="256"/>
      <c r="M72" s="256"/>
      <c r="N72" s="255"/>
      <c r="O72" s="256"/>
      <c r="P72" s="256"/>
      <c r="Q72" s="256"/>
      <c r="R72" s="256"/>
      <c r="S72" s="149"/>
      <c r="T72" s="150"/>
      <c r="U72" s="150"/>
      <c r="V72" s="150"/>
      <c r="W72" s="149"/>
      <c r="X72" s="255"/>
      <c r="Y72" s="256"/>
      <c r="Z72" s="256"/>
      <c r="AA72" s="256"/>
      <c r="AB72" s="256"/>
      <c r="AC72" s="143"/>
      <c r="AD72" s="143"/>
      <c r="AE72" s="143"/>
      <c r="AF72" s="143"/>
      <c r="AG72" s="143"/>
      <c r="AH72" s="254"/>
      <c r="AI72" s="254"/>
      <c r="AJ72" s="254"/>
      <c r="AK72" s="254"/>
      <c r="AL72" s="254"/>
      <c r="AM72" s="254"/>
      <c r="AN72" s="254"/>
      <c r="AO72" s="254"/>
      <c r="AP72" s="254"/>
      <c r="AQ72" s="254"/>
      <c r="AR72" s="254"/>
      <c r="AS72" s="138"/>
      <c r="AT72" s="138"/>
      <c r="AU72" s="138"/>
      <c r="AV72" s="138"/>
    </row>
    <row r="73" spans="4:48" ht="12.75">
      <c r="D73" s="143"/>
      <c r="E73" s="143"/>
      <c r="F73" s="143"/>
      <c r="G73" s="143"/>
      <c r="H73" s="143"/>
      <c r="I73" s="255"/>
      <c r="J73" s="256"/>
      <c r="K73" s="256"/>
      <c r="L73" s="256"/>
      <c r="M73" s="256"/>
      <c r="N73" s="255"/>
      <c r="O73" s="256"/>
      <c r="P73" s="256"/>
      <c r="Q73" s="256"/>
      <c r="R73" s="256"/>
      <c r="S73" s="149"/>
      <c r="T73" s="150"/>
      <c r="U73" s="150"/>
      <c r="V73" s="150"/>
      <c r="W73" s="149"/>
      <c r="X73" s="255"/>
      <c r="Y73" s="256"/>
      <c r="Z73" s="256"/>
      <c r="AA73" s="256"/>
      <c r="AB73" s="256"/>
      <c r="AC73" s="143"/>
      <c r="AD73" s="143"/>
      <c r="AE73" s="143"/>
      <c r="AF73" s="143"/>
      <c r="AG73" s="143"/>
      <c r="AH73" s="254"/>
      <c r="AI73" s="254"/>
      <c r="AJ73" s="254"/>
      <c r="AK73" s="254"/>
      <c r="AL73" s="254"/>
      <c r="AM73" s="254"/>
      <c r="AN73" s="254"/>
      <c r="AO73" s="254"/>
      <c r="AP73" s="254"/>
      <c r="AQ73" s="254"/>
      <c r="AR73" s="254"/>
      <c r="AS73" s="138"/>
      <c r="AT73" s="138"/>
      <c r="AU73" s="138"/>
      <c r="AV73" s="138"/>
    </row>
    <row r="74" spans="4:48" ht="12.75">
      <c r="D74" s="143"/>
      <c r="E74" s="143"/>
      <c r="F74" s="143"/>
      <c r="G74" s="143"/>
      <c r="H74" s="143"/>
      <c r="I74" s="255"/>
      <c r="J74" s="256"/>
      <c r="K74" s="256"/>
      <c r="L74" s="256"/>
      <c r="M74" s="256"/>
      <c r="N74" s="255"/>
      <c r="O74" s="256"/>
      <c r="P74" s="256"/>
      <c r="Q74" s="256"/>
      <c r="R74" s="256"/>
      <c r="S74" s="149"/>
      <c r="T74" s="150"/>
      <c r="U74" s="150"/>
      <c r="V74" s="150"/>
      <c r="W74" s="149"/>
      <c r="X74" s="255"/>
      <c r="Y74" s="256"/>
      <c r="Z74" s="256"/>
      <c r="AA74" s="256"/>
      <c r="AB74" s="256"/>
      <c r="AC74" s="143"/>
      <c r="AD74" s="143"/>
      <c r="AE74" s="143"/>
      <c r="AF74" s="143"/>
      <c r="AG74" s="143"/>
      <c r="AH74" s="254"/>
      <c r="AI74" s="254"/>
      <c r="AJ74" s="254"/>
      <c r="AK74" s="254"/>
      <c r="AL74" s="254"/>
      <c r="AM74" s="254"/>
      <c r="AN74" s="254"/>
      <c r="AO74" s="254"/>
      <c r="AP74" s="254"/>
      <c r="AQ74" s="254"/>
      <c r="AR74" s="254"/>
      <c r="AS74" s="138"/>
      <c r="AT74" s="138"/>
      <c r="AU74" s="138"/>
      <c r="AV74" s="138"/>
    </row>
    <row r="75" spans="4:48" ht="12.75">
      <c r="D75" s="143"/>
      <c r="E75" s="143"/>
      <c r="F75" s="143"/>
      <c r="G75" s="143"/>
      <c r="H75" s="143"/>
      <c r="I75" s="255"/>
      <c r="J75" s="256"/>
      <c r="K75" s="256"/>
      <c r="L75" s="256"/>
      <c r="M75" s="256"/>
      <c r="N75" s="255"/>
      <c r="O75" s="256"/>
      <c r="P75" s="256"/>
      <c r="Q75" s="256"/>
      <c r="R75" s="256"/>
      <c r="S75" s="149"/>
      <c r="T75" s="150"/>
      <c r="U75" s="150"/>
      <c r="V75" s="150"/>
      <c r="W75" s="149"/>
      <c r="X75" s="255"/>
      <c r="Y75" s="256"/>
      <c r="Z75" s="256"/>
      <c r="AA75" s="256"/>
      <c r="AB75" s="256"/>
      <c r="AC75" s="143"/>
      <c r="AD75" s="143"/>
      <c r="AE75" s="143"/>
      <c r="AF75" s="143"/>
      <c r="AG75" s="143"/>
      <c r="AH75" s="254"/>
      <c r="AI75" s="254"/>
      <c r="AJ75" s="254"/>
      <c r="AK75" s="254"/>
      <c r="AL75" s="254"/>
      <c r="AM75" s="254"/>
      <c r="AN75" s="254"/>
      <c r="AO75" s="254"/>
      <c r="AP75" s="254"/>
      <c r="AQ75" s="254"/>
      <c r="AR75" s="254"/>
      <c r="AS75" s="138"/>
      <c r="AT75" s="138"/>
      <c r="AU75" s="138"/>
      <c r="AV75" s="138"/>
    </row>
    <row r="76" spans="4:48" ht="12.75">
      <c r="D76" s="143"/>
      <c r="E76" s="143"/>
      <c r="F76" s="143"/>
      <c r="G76" s="143"/>
      <c r="H76" s="143"/>
      <c r="I76" s="255"/>
      <c r="J76" s="256"/>
      <c r="K76" s="256"/>
      <c r="L76" s="256"/>
      <c r="M76" s="256"/>
      <c r="N76" s="255"/>
      <c r="O76" s="256"/>
      <c r="P76" s="256"/>
      <c r="Q76" s="256"/>
      <c r="R76" s="256"/>
      <c r="S76" s="149"/>
      <c r="T76" s="150"/>
      <c r="U76" s="150"/>
      <c r="V76" s="150"/>
      <c r="W76" s="149"/>
      <c r="X76" s="255"/>
      <c r="Y76" s="256"/>
      <c r="Z76" s="256"/>
      <c r="AA76" s="256"/>
      <c r="AB76" s="256"/>
      <c r="AC76" s="143"/>
      <c r="AD76" s="143"/>
      <c r="AE76" s="143"/>
      <c r="AF76" s="143"/>
      <c r="AG76" s="143"/>
      <c r="AH76" s="254"/>
      <c r="AI76" s="254"/>
      <c r="AJ76" s="254"/>
      <c r="AK76" s="254"/>
      <c r="AL76" s="254"/>
      <c r="AM76" s="254"/>
      <c r="AN76" s="254"/>
      <c r="AO76" s="254"/>
      <c r="AP76" s="254"/>
      <c r="AQ76" s="254"/>
      <c r="AR76" s="254"/>
      <c r="AS76" s="138"/>
      <c r="AT76" s="138"/>
      <c r="AU76" s="138"/>
      <c r="AV76" s="138"/>
    </row>
    <row r="77" spans="4:48" ht="12.75">
      <c r="D77" s="143"/>
      <c r="E77" s="143"/>
      <c r="F77" s="143"/>
      <c r="G77" s="143"/>
      <c r="H77" s="143"/>
      <c r="I77" s="255"/>
      <c r="J77" s="256"/>
      <c r="K77" s="256"/>
      <c r="L77" s="256"/>
      <c r="M77" s="256"/>
      <c r="N77" s="255"/>
      <c r="O77" s="256"/>
      <c r="P77" s="256"/>
      <c r="Q77" s="256"/>
      <c r="R77" s="256"/>
      <c r="S77" s="149"/>
      <c r="T77" s="150"/>
      <c r="U77" s="150"/>
      <c r="V77" s="150"/>
      <c r="W77" s="149"/>
      <c r="X77" s="255"/>
      <c r="Y77" s="256"/>
      <c r="Z77" s="256"/>
      <c r="AA77" s="256"/>
      <c r="AB77" s="256"/>
      <c r="AC77" s="143"/>
      <c r="AD77" s="143"/>
      <c r="AE77" s="143"/>
      <c r="AF77" s="143"/>
      <c r="AG77" s="143"/>
      <c r="AH77" s="254"/>
      <c r="AI77" s="254"/>
      <c r="AJ77" s="254"/>
      <c r="AK77" s="254"/>
      <c r="AL77" s="254"/>
      <c r="AM77" s="254"/>
      <c r="AN77" s="254"/>
      <c r="AO77" s="254"/>
      <c r="AP77" s="254"/>
      <c r="AQ77" s="254"/>
      <c r="AR77" s="254"/>
      <c r="AS77" s="138"/>
      <c r="AT77" s="138"/>
      <c r="AU77" s="138"/>
      <c r="AV77" s="138"/>
    </row>
    <row r="78" spans="4:48" ht="12.75">
      <c r="D78" s="143"/>
      <c r="E78" s="143"/>
      <c r="F78" s="143"/>
      <c r="G78" s="143"/>
      <c r="H78" s="143"/>
      <c r="I78" s="143"/>
      <c r="J78" s="143"/>
      <c r="K78" s="143"/>
      <c r="L78" s="143"/>
      <c r="M78" s="143"/>
      <c r="N78" s="143"/>
      <c r="O78" s="151"/>
      <c r="P78" s="151"/>
      <c r="Q78" s="151"/>
      <c r="R78" s="151"/>
      <c r="S78" s="144"/>
      <c r="T78" s="144"/>
      <c r="U78" s="144"/>
      <c r="V78" s="144"/>
      <c r="W78" s="144"/>
      <c r="X78" s="144"/>
      <c r="Y78" s="144"/>
      <c r="Z78" s="144"/>
      <c r="AA78" s="144"/>
      <c r="AB78" s="152"/>
      <c r="AC78" s="144"/>
      <c r="AD78" s="143"/>
      <c r="AE78" s="143"/>
      <c r="AF78" s="143"/>
      <c r="AG78" s="143"/>
      <c r="AH78" s="254"/>
      <c r="AI78" s="254"/>
      <c r="AJ78" s="254"/>
      <c r="AK78" s="254"/>
      <c r="AL78" s="254"/>
      <c r="AM78" s="254"/>
      <c r="AN78" s="254"/>
      <c r="AO78" s="254"/>
      <c r="AP78" s="254"/>
      <c r="AQ78" s="254"/>
      <c r="AR78" s="254"/>
      <c r="AS78" s="138"/>
      <c r="AT78" s="138"/>
      <c r="AU78" s="138"/>
      <c r="AV78" s="138"/>
    </row>
    <row r="79" spans="4:48" ht="12.75">
      <c r="D79" s="143"/>
      <c r="E79" s="143"/>
      <c r="F79" s="143"/>
      <c r="G79" s="143"/>
      <c r="H79" s="143"/>
      <c r="I79" s="143"/>
      <c r="J79" s="143"/>
      <c r="K79" s="143"/>
      <c r="L79" s="143"/>
      <c r="M79" s="143"/>
      <c r="N79" s="143"/>
      <c r="O79" s="143"/>
      <c r="P79" s="143"/>
      <c r="Q79" s="143"/>
      <c r="R79" s="143"/>
      <c r="S79" s="143"/>
      <c r="T79" s="143"/>
      <c r="U79" s="143"/>
      <c r="V79" s="143"/>
      <c r="W79" s="257"/>
      <c r="X79" s="258"/>
      <c r="Y79" s="258"/>
      <c r="Z79" s="258"/>
      <c r="AA79" s="258"/>
      <c r="AB79" s="259"/>
      <c r="AC79" s="143"/>
      <c r="AD79" s="143"/>
      <c r="AE79" s="143"/>
      <c r="AF79" s="143"/>
      <c r="AG79" s="143"/>
      <c r="AH79" s="254"/>
      <c r="AI79" s="254"/>
      <c r="AJ79" s="254"/>
      <c r="AK79" s="254"/>
      <c r="AL79" s="254"/>
      <c r="AM79" s="254"/>
      <c r="AN79" s="254"/>
      <c r="AO79" s="254"/>
      <c r="AP79" s="254"/>
      <c r="AQ79" s="254"/>
      <c r="AR79" s="254"/>
      <c r="AS79" s="138"/>
      <c r="AT79" s="138"/>
      <c r="AU79" s="138"/>
      <c r="AV79" s="138"/>
    </row>
    <row r="80" spans="4:48" ht="12.75">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53"/>
      <c r="AI80" s="153"/>
      <c r="AJ80" s="153"/>
      <c r="AK80" s="153"/>
      <c r="AL80" s="153"/>
      <c r="AM80" s="153"/>
      <c r="AN80" s="153"/>
      <c r="AO80" s="153"/>
      <c r="AP80" s="153"/>
      <c r="AQ80" s="153"/>
      <c r="AR80" s="153"/>
      <c r="AS80" s="138"/>
      <c r="AT80" s="138"/>
      <c r="AU80" s="138"/>
      <c r="AV80" s="138"/>
    </row>
    <row r="81" spans="4:48" ht="12.75">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260"/>
      <c r="AI81" s="261"/>
      <c r="AJ81" s="261"/>
      <c r="AK81" s="261"/>
      <c r="AL81" s="261"/>
      <c r="AM81" s="261"/>
      <c r="AN81" s="261"/>
      <c r="AO81" s="261"/>
      <c r="AP81" s="261"/>
      <c r="AQ81" s="261"/>
      <c r="AR81" s="261"/>
      <c r="AS81" s="138"/>
      <c r="AT81" s="138"/>
      <c r="AU81" s="138"/>
      <c r="AV81" s="138"/>
    </row>
    <row r="82" spans="4:48" ht="12.75">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261"/>
      <c r="AI82" s="261"/>
      <c r="AJ82" s="261"/>
      <c r="AK82" s="261"/>
      <c r="AL82" s="261"/>
      <c r="AM82" s="261"/>
      <c r="AN82" s="261"/>
      <c r="AO82" s="261"/>
      <c r="AP82" s="261"/>
      <c r="AQ82" s="261"/>
      <c r="AR82" s="261"/>
      <c r="AS82" s="138"/>
      <c r="AT82" s="138"/>
      <c r="AU82" s="138"/>
      <c r="AV82" s="138"/>
    </row>
    <row r="83" spans="4:48" ht="12.75">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261"/>
      <c r="AI83" s="261"/>
      <c r="AJ83" s="261"/>
      <c r="AK83" s="261"/>
      <c r="AL83" s="261"/>
      <c r="AM83" s="261"/>
      <c r="AN83" s="261"/>
      <c r="AO83" s="261"/>
      <c r="AP83" s="261"/>
      <c r="AQ83" s="261"/>
      <c r="AR83" s="261"/>
      <c r="AS83" s="138"/>
      <c r="AT83" s="138"/>
      <c r="AU83" s="138"/>
      <c r="AV83" s="138"/>
    </row>
    <row r="84" spans="4:48" ht="12.75">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261"/>
      <c r="AI84" s="261"/>
      <c r="AJ84" s="261"/>
      <c r="AK84" s="261"/>
      <c r="AL84" s="261"/>
      <c r="AM84" s="261"/>
      <c r="AN84" s="261"/>
      <c r="AO84" s="261"/>
      <c r="AP84" s="261"/>
      <c r="AQ84" s="261"/>
      <c r="AR84" s="261"/>
      <c r="AS84" s="138"/>
      <c r="AT84" s="138"/>
      <c r="AU84" s="138"/>
      <c r="AV84" s="138"/>
    </row>
    <row r="85" spans="4:48" ht="12.75">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261"/>
      <c r="AI85" s="261"/>
      <c r="AJ85" s="261"/>
      <c r="AK85" s="261"/>
      <c r="AL85" s="261"/>
      <c r="AM85" s="261"/>
      <c r="AN85" s="261"/>
      <c r="AO85" s="261"/>
      <c r="AP85" s="261"/>
      <c r="AQ85" s="261"/>
      <c r="AR85" s="261"/>
      <c r="AS85" s="138"/>
      <c r="AT85" s="138"/>
      <c r="AU85" s="138"/>
      <c r="AV85" s="138"/>
    </row>
    <row r="86" spans="4:48" ht="12.75">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261"/>
      <c r="AI86" s="261"/>
      <c r="AJ86" s="261"/>
      <c r="AK86" s="261"/>
      <c r="AL86" s="261"/>
      <c r="AM86" s="261"/>
      <c r="AN86" s="261"/>
      <c r="AO86" s="261"/>
      <c r="AP86" s="261"/>
      <c r="AQ86" s="261"/>
      <c r="AR86" s="261"/>
      <c r="AS86" s="138"/>
      <c r="AT86" s="138"/>
      <c r="AU86" s="138"/>
      <c r="AV86" s="138"/>
    </row>
    <row r="87" spans="4:48" ht="12.75">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38"/>
      <c r="AT87" s="138"/>
      <c r="AU87" s="138"/>
      <c r="AV87" s="138"/>
    </row>
    <row r="88" spans="4:48" ht="12.75">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54"/>
      <c r="AJ88" s="154"/>
      <c r="AK88" s="154"/>
      <c r="AL88" s="154"/>
      <c r="AM88" s="154"/>
      <c r="AN88" s="154"/>
      <c r="AO88" s="154"/>
      <c r="AP88" s="154"/>
      <c r="AQ88" s="154"/>
      <c r="AR88" s="154"/>
      <c r="AS88" s="138"/>
      <c r="AT88" s="138"/>
      <c r="AU88" s="138"/>
      <c r="AV88" s="138"/>
    </row>
    <row r="89" spans="4:48" ht="12.75">
      <c r="D89" s="138"/>
      <c r="E89" s="138"/>
      <c r="F89" s="138"/>
      <c r="G89" s="138"/>
      <c r="H89" s="138"/>
      <c r="I89" s="138"/>
      <c r="J89" s="138"/>
      <c r="K89" s="138"/>
      <c r="L89" s="138"/>
      <c r="M89" s="138"/>
      <c r="N89" s="138"/>
      <c r="O89" s="138"/>
      <c r="P89" s="138"/>
      <c r="Q89" s="138"/>
      <c r="R89" s="138"/>
      <c r="S89" s="138"/>
      <c r="T89" s="138"/>
      <c r="U89" s="138"/>
      <c r="V89" s="138"/>
      <c r="W89" s="138"/>
      <c r="X89" s="143"/>
      <c r="Y89" s="143"/>
      <c r="Z89" s="143"/>
      <c r="AA89" s="143"/>
      <c r="AB89" s="143"/>
      <c r="AC89" s="143"/>
      <c r="AD89" s="143"/>
      <c r="AE89" s="143"/>
      <c r="AF89" s="143"/>
      <c r="AG89" s="143"/>
      <c r="AH89" s="154"/>
      <c r="AI89" s="154"/>
      <c r="AJ89" s="154"/>
      <c r="AK89" s="154"/>
      <c r="AL89" s="154"/>
      <c r="AM89" s="154"/>
      <c r="AN89" s="154"/>
      <c r="AO89" s="154"/>
      <c r="AP89" s="154"/>
      <c r="AQ89" s="154"/>
      <c r="AR89" s="154"/>
      <c r="AS89" s="138"/>
      <c r="AT89" s="138"/>
      <c r="AU89" s="138"/>
      <c r="AV89" s="138"/>
    </row>
    <row r="90" spans="4:48" ht="12.75">
      <c r="D90" s="138"/>
      <c r="E90" s="155"/>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56"/>
      <c r="AI90" s="156"/>
      <c r="AJ90" s="156"/>
      <c r="AK90" s="156"/>
      <c r="AL90" s="156"/>
      <c r="AM90" s="156"/>
      <c r="AN90" s="156"/>
      <c r="AO90" s="156"/>
      <c r="AP90" s="156"/>
      <c r="AQ90" s="156"/>
      <c r="AR90" s="156"/>
      <c r="AS90" s="138"/>
      <c r="AT90" s="138"/>
      <c r="AU90" s="138"/>
      <c r="AV90" s="138"/>
    </row>
    <row r="91" spans="4:48" ht="12.75">
      <c r="D91" s="138"/>
      <c r="E91" s="138"/>
      <c r="F91" s="138"/>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c r="AR91" s="138"/>
      <c r="AS91" s="138"/>
      <c r="AT91" s="138"/>
      <c r="AU91" s="138"/>
      <c r="AV91" s="138"/>
    </row>
    <row r="92" spans="4:48" ht="12.75">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row>
  </sheetData>
  <sheetProtection password="C25C" sheet="1"/>
  <mergeCells count="230">
    <mergeCell ref="I77:M77"/>
    <mergeCell ref="N77:R77"/>
    <mergeCell ref="X77:AB77"/>
    <mergeCell ref="W79:AB79"/>
    <mergeCell ref="AH81:AR86"/>
    <mergeCell ref="I75:M75"/>
    <mergeCell ref="N75:R75"/>
    <mergeCell ref="X75:AB75"/>
    <mergeCell ref="I76:M76"/>
    <mergeCell ref="N76:R76"/>
    <mergeCell ref="X76:AB76"/>
    <mergeCell ref="I73:M73"/>
    <mergeCell ref="N73:R73"/>
    <mergeCell ref="X73:AB73"/>
    <mergeCell ref="I74:M74"/>
    <mergeCell ref="N74:R74"/>
    <mergeCell ref="X74:AB74"/>
    <mergeCell ref="I71:M71"/>
    <mergeCell ref="N71:R71"/>
    <mergeCell ref="X71:AB71"/>
    <mergeCell ref="I72:M72"/>
    <mergeCell ref="N72:R72"/>
    <mergeCell ref="X72:AB72"/>
    <mergeCell ref="X68:AB68"/>
    <mergeCell ref="I69:M69"/>
    <mergeCell ref="N69:R69"/>
    <mergeCell ref="X69:AB69"/>
    <mergeCell ref="I70:M70"/>
    <mergeCell ref="N70:R70"/>
    <mergeCell ref="X70:AB70"/>
    <mergeCell ref="AQ43:AR43"/>
    <mergeCell ref="AH60:AR79"/>
    <mergeCell ref="I66:M66"/>
    <mergeCell ref="N66:R66"/>
    <mergeCell ref="X66:AB66"/>
    <mergeCell ref="I67:M67"/>
    <mergeCell ref="N67:R67"/>
    <mergeCell ref="X67:AB67"/>
    <mergeCell ref="I68:M68"/>
    <mergeCell ref="N68:R68"/>
    <mergeCell ref="AL42:AM42"/>
    <mergeCell ref="AQ42:AR42"/>
    <mergeCell ref="F43:G43"/>
    <mergeCell ref="H43:I43"/>
    <mergeCell ref="M43:N43"/>
    <mergeCell ref="R43:S43"/>
    <mergeCell ref="W43:X43"/>
    <mergeCell ref="AB43:AC43"/>
    <mergeCell ref="AG43:AH43"/>
    <mergeCell ref="AL43:AM43"/>
    <mergeCell ref="AG41:AH41"/>
    <mergeCell ref="AL41:AM41"/>
    <mergeCell ref="AQ41:AR41"/>
    <mergeCell ref="F42:G42"/>
    <mergeCell ref="H42:I42"/>
    <mergeCell ref="M42:N42"/>
    <mergeCell ref="R42:S42"/>
    <mergeCell ref="W42:X42"/>
    <mergeCell ref="AB42:AC42"/>
    <mergeCell ref="AG42:AH42"/>
    <mergeCell ref="F41:G41"/>
    <mergeCell ref="H41:I41"/>
    <mergeCell ref="M41:N41"/>
    <mergeCell ref="R41:S41"/>
    <mergeCell ref="W41:X41"/>
    <mergeCell ref="AB41:AC41"/>
    <mergeCell ref="AL39:AM39"/>
    <mergeCell ref="AQ39:AR39"/>
    <mergeCell ref="F40:G40"/>
    <mergeCell ref="H40:I40"/>
    <mergeCell ref="M40:N40"/>
    <mergeCell ref="R40:S40"/>
    <mergeCell ref="W40:X40"/>
    <mergeCell ref="AB40:AC40"/>
    <mergeCell ref="AG40:AH40"/>
    <mergeCell ref="AL40:AM40"/>
    <mergeCell ref="AG38:AH38"/>
    <mergeCell ref="AL38:AM38"/>
    <mergeCell ref="AQ38:AR38"/>
    <mergeCell ref="F39:G39"/>
    <mergeCell ref="H39:I39"/>
    <mergeCell ref="M39:N39"/>
    <mergeCell ref="R39:S39"/>
    <mergeCell ref="W39:X39"/>
    <mergeCell ref="AB39:AC39"/>
    <mergeCell ref="AG39:AH39"/>
    <mergeCell ref="F38:G38"/>
    <mergeCell ref="H38:I38"/>
    <mergeCell ref="M38:N38"/>
    <mergeCell ref="R38:S38"/>
    <mergeCell ref="W38:X38"/>
    <mergeCell ref="AB38:AC38"/>
    <mergeCell ref="AQ36:AR36"/>
    <mergeCell ref="F37:G37"/>
    <mergeCell ref="H37:I37"/>
    <mergeCell ref="M37:N37"/>
    <mergeCell ref="R37:S37"/>
    <mergeCell ref="W37:X37"/>
    <mergeCell ref="AB37:AC37"/>
    <mergeCell ref="AG37:AH37"/>
    <mergeCell ref="AL37:AM37"/>
    <mergeCell ref="AL35:AM35"/>
    <mergeCell ref="F36:G36"/>
    <mergeCell ref="H36:I36"/>
    <mergeCell ref="M36:N36"/>
    <mergeCell ref="R36:S36"/>
    <mergeCell ref="W36:X36"/>
    <mergeCell ref="AB36:AC36"/>
    <mergeCell ref="AG36:AH36"/>
    <mergeCell ref="AL36:AM36"/>
    <mergeCell ref="AG34:AH34"/>
    <mergeCell ref="AL34:AM34"/>
    <mergeCell ref="AQ34:AR34"/>
    <mergeCell ref="F35:G35"/>
    <mergeCell ref="H35:I35"/>
    <mergeCell ref="M35:N35"/>
    <mergeCell ref="R35:S35"/>
    <mergeCell ref="W35:X35"/>
    <mergeCell ref="AB35:AC35"/>
    <mergeCell ref="AG35:AH35"/>
    <mergeCell ref="F34:G34"/>
    <mergeCell ref="H34:I34"/>
    <mergeCell ref="M34:N34"/>
    <mergeCell ref="R34:S34"/>
    <mergeCell ref="W34:X34"/>
    <mergeCell ref="AB34:AC34"/>
    <mergeCell ref="AG32:AH32"/>
    <mergeCell ref="AL32:AM32"/>
    <mergeCell ref="F33:G33"/>
    <mergeCell ref="H33:I33"/>
    <mergeCell ref="M33:N33"/>
    <mergeCell ref="R33:S33"/>
    <mergeCell ref="W33:X33"/>
    <mergeCell ref="AB33:AC33"/>
    <mergeCell ref="AG33:AH33"/>
    <mergeCell ref="AL33:AM33"/>
    <mergeCell ref="F32:G32"/>
    <mergeCell ref="H32:I32"/>
    <mergeCell ref="M32:N32"/>
    <mergeCell ref="R32:S32"/>
    <mergeCell ref="W32:X32"/>
    <mergeCell ref="AB32:AC32"/>
    <mergeCell ref="AT30:AT31"/>
    <mergeCell ref="AU30:AU31"/>
    <mergeCell ref="F31:G31"/>
    <mergeCell ref="H31:I31"/>
    <mergeCell ref="M31:N31"/>
    <mergeCell ref="R31:S31"/>
    <mergeCell ref="W31:X31"/>
    <mergeCell ref="AB31:AC31"/>
    <mergeCell ref="AG31:AH31"/>
    <mergeCell ref="AL31:AM31"/>
    <mergeCell ref="AL29:AM29"/>
    <mergeCell ref="AQ29:AR29"/>
    <mergeCell ref="E30:E31"/>
    <mergeCell ref="F30:G30"/>
    <mergeCell ref="H30:I30"/>
    <mergeCell ref="M30:X30"/>
    <mergeCell ref="AB30:AH30"/>
    <mergeCell ref="AL30:AM30"/>
    <mergeCell ref="AQ30:AR30"/>
    <mergeCell ref="AQ31:AR31"/>
    <mergeCell ref="AL14:AM14"/>
    <mergeCell ref="AN14:AO14"/>
    <mergeCell ref="AQ14:AR14"/>
    <mergeCell ref="AS14:AT14"/>
    <mergeCell ref="H29:I29"/>
    <mergeCell ref="M29:N29"/>
    <mergeCell ref="R29:S29"/>
    <mergeCell ref="W29:X29"/>
    <mergeCell ref="AB29:AC29"/>
    <mergeCell ref="AG29:AH29"/>
    <mergeCell ref="W14:X14"/>
    <mergeCell ref="Y14:Z14"/>
    <mergeCell ref="AB14:AC14"/>
    <mergeCell ref="AD14:AE14"/>
    <mergeCell ref="AG14:AH14"/>
    <mergeCell ref="AI14:AJ14"/>
    <mergeCell ref="AG13:AK13"/>
    <mergeCell ref="AL13:AP13"/>
    <mergeCell ref="AQ13:AU13"/>
    <mergeCell ref="E14:G14"/>
    <mergeCell ref="H14:I14"/>
    <mergeCell ref="J14:K14"/>
    <mergeCell ref="M14:N14"/>
    <mergeCell ref="O14:P14"/>
    <mergeCell ref="R14:S14"/>
    <mergeCell ref="T14:U14"/>
    <mergeCell ref="E13:G13"/>
    <mergeCell ref="H13:L13"/>
    <mergeCell ref="M13:Q13"/>
    <mergeCell ref="R13:V13"/>
    <mergeCell ref="W13:AA13"/>
    <mergeCell ref="AB13:AF13"/>
    <mergeCell ref="AQ11:AU11"/>
    <mergeCell ref="E12:G12"/>
    <mergeCell ref="H12:L12"/>
    <mergeCell ref="M12:Q12"/>
    <mergeCell ref="R12:V12"/>
    <mergeCell ref="W12:AA12"/>
    <mergeCell ref="AB12:AF12"/>
    <mergeCell ref="AG12:AK12"/>
    <mergeCell ref="AL12:AP12"/>
    <mergeCell ref="AQ12:AU12"/>
    <mergeCell ref="AL10:AM10"/>
    <mergeCell ref="AQ10:AR10"/>
    <mergeCell ref="E11:G11"/>
    <mergeCell ref="H11:L11"/>
    <mergeCell ref="M11:Q11"/>
    <mergeCell ref="R11:V11"/>
    <mergeCell ref="W11:AA11"/>
    <mergeCell ref="AB11:AF11"/>
    <mergeCell ref="AG11:AK11"/>
    <mergeCell ref="AL11:AP11"/>
    <mergeCell ref="E9:G9"/>
    <mergeCell ref="H9:V9"/>
    <mergeCell ref="W9:X9"/>
    <mergeCell ref="AB9:AR9"/>
    <mergeCell ref="H10:I10"/>
    <mergeCell ref="M10:N10"/>
    <mergeCell ref="R10:S10"/>
    <mergeCell ref="W10:X10"/>
    <mergeCell ref="AB10:AC10"/>
    <mergeCell ref="AG10:AH10"/>
    <mergeCell ref="H7:I7"/>
    <mergeCell ref="N7:R7"/>
    <mergeCell ref="S7:AB7"/>
    <mergeCell ref="AH7:AQ7"/>
    <mergeCell ref="H8:V8"/>
    <mergeCell ref="W8:AB8"/>
  </mergeCells>
  <conditionalFormatting sqref="AS16:AV28 H16:AR27">
    <cfRule type="cellIs" priority="1" dxfId="7" operator="equal" stopIfTrue="1">
      <formula>0</formula>
    </cfRule>
  </conditionalFormatting>
  <conditionalFormatting sqref="M35:N35 M37:N37 M40:N40 M42:N42">
    <cfRule type="cellIs" priority="2" dxfId="0" operator="greaterThan" stopIfTrue="1">
      <formula>720</formula>
    </cfRule>
  </conditionalFormatting>
  <conditionalFormatting sqref="W36:X36 W32:X32 W34:X34 W38:X39 W41:X41 W43:X43">
    <cfRule type="cellIs" priority="3" dxfId="3" operator="notBetween" stopIfTrue="1">
      <formula>0</formula>
      <formula>31</formula>
    </cfRule>
  </conditionalFormatting>
  <conditionalFormatting sqref="W37:X37 W35:X35 W40:X40 W42:X42">
    <cfRule type="cellIs" priority="4" dxfId="3" operator="notBetween" stopIfTrue="1">
      <formula>0</formula>
      <formula>30</formula>
    </cfRule>
  </conditionalFormatting>
  <conditionalFormatting sqref="W33:X33">
    <cfRule type="cellIs" priority="5" dxfId="3" operator="notBetween" stopIfTrue="1">
      <formula>0</formula>
      <formula>28</formula>
    </cfRule>
  </conditionalFormatting>
  <conditionalFormatting sqref="M33:N33">
    <cfRule type="cellIs" priority="6" dxfId="0" operator="greaterThan" stopIfTrue="1">
      <formula>672</formula>
    </cfRule>
  </conditionalFormatting>
  <conditionalFormatting sqref="M32:N32 M34:N34 M36:N36 M38:N39 M41:N41 M43:N43">
    <cfRule type="cellIs" priority="7" dxfId="0" operator="greaterThan" stopIfTrue="1">
      <formula>744</formula>
    </cfRule>
  </conditionalFormatting>
  <conditionalFormatting sqref="H13:AU13">
    <cfRule type="cellIs" priority="8" dxfId="0" operator="notBetween" stopIfTrue="1">
      <formula>50</formula>
      <formula>100</formula>
    </cfRule>
  </conditionalFormatting>
  <dataValidations count="9">
    <dataValidation type="whole" allowBlank="1" showInputMessage="1" showErrorMessage="1" promptTitle="Valores inteiros entre 50-100%." error="Os valores deverão ser inteiros entre 50 e 100. Para valores menores que 50%, o usuário deverá entrar em contato junto aos especialistas da ANA." sqref="H13:AU13">
      <formula1>50</formula1>
      <formula2>100</formula2>
    </dataValidation>
    <dataValidation type="whole" allowBlank="1" showErrorMessage="1" promptTitle="Horas/dia" prompt=" Valores deverão ser números inteiros entre 0 e 24." errorTitle="Horas/dia" error="Valores deverão ser números inteiros entre 0 e 24." sqref="R32:S43">
      <formula1>0</formula1>
      <formula2>24</formula2>
    </dataValidation>
    <dataValidation allowBlank="1" showErrorMessage="1" prompt="&#10;" sqref="H12:AU12"/>
    <dataValidation allowBlank="1" showErrorMessage="1" sqref="F8:G8 H8:H9 E8:E9 W8:W9"/>
    <dataValidation allowBlank="1" showInputMessage="1" showErrorMessage="1" promptTitle="Informações cadastrais." prompt="OBS: Não são interferem nos  cálculos da planilha." sqref="AV8:AV9"/>
    <dataValidation allowBlank="1" showInputMessage="1" showErrorMessage="1" prompt="&#10;" sqref="AV11:AV12"/>
    <dataValidation allowBlank="1" showInputMessage="1" showErrorMessage="1" promptTitle="Etc  (mm)" prompt="Evapotranspiração da cultura&#10;Etc  =  kc *ks* Etr" sqref="T15 O15 AN15 AI15 AS15 J15 AD15 Y15"/>
    <dataValidation allowBlank="1" showErrorMessage="1" prompt="Ks-Coeficiente de molhamento da superfície do solo pela irrigação (aspersão e pivô : 1; localizada: 0,3 a 1,0);" sqref="AR15"/>
    <dataValidation allowBlank="1" showInputMessage="1" showErrorMessage="1" promptTitle="Coeficiente de Cultura (kc)" sqref="AG16:AG27 H16:H27 AQ16:AQ27 R16:R27 M16:M27 AL16:AL27 AB16:AB27 W16:W27"/>
  </dataValidations>
  <printOptions horizontalCentered="1" verticalCentered="1"/>
  <pageMargins left="0.7874015748031497" right="0.5905511811023623" top="0.4724409448818898" bottom="0.4330708661417323" header="0.35433070866141736" footer="0.31496062992125984"/>
  <pageSetup fitToHeight="1" fitToWidth="1" horizontalDpi="600" verticalDpi="600" orientation="landscape" scale="81" r:id="rId4"/>
  <headerFooter alignWithMargins="0">
    <oddHeader>&amp;R&amp;"Arial,Negrito"&amp;D</oddHeader>
    <oddFooter>&amp;R&amp;D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Esalq-Usp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Joao Pozzebon</dc:creator>
  <cp:keywords/>
  <dc:description/>
  <cp:lastModifiedBy>Renata Siqueira Coelho de Paula</cp:lastModifiedBy>
  <cp:lastPrinted>2008-11-11T13:54:29Z</cp:lastPrinted>
  <dcterms:created xsi:type="dcterms:W3CDTF">2002-07-08T02:01:11Z</dcterms:created>
  <dcterms:modified xsi:type="dcterms:W3CDTF">2019-01-21T12:13:08Z</dcterms:modified>
  <cp:category/>
  <cp:version/>
  <cp:contentType/>
  <cp:contentStatus/>
</cp:coreProperties>
</file>